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5"/>
  <workbookPr codeName="ThisWorkbook" defaultThemeVersion="124226"/>
  <mc:AlternateContent xmlns:mc="http://schemas.openxmlformats.org/markup-compatibility/2006">
    <mc:Choice Requires="x15">
      <x15ac:absPath xmlns:x15ac="http://schemas.microsoft.com/office/spreadsheetml/2010/11/ac" url="https://d.docs.live.net/752711ab62c02c09/Documents/Kerkfabriek/"/>
    </mc:Choice>
  </mc:AlternateContent>
  <xr:revisionPtr revIDLastSave="16" documentId="8_{F0DA276C-5646-4EC5-B8A9-4E521925F29D}" xr6:coauthVersionLast="36" xr6:coauthVersionMax="36" xr10:uidLastSave="{EDA0F2B1-6260-42D0-B583-5753CD011473}"/>
  <bookViews>
    <workbookView xWindow="0" yWindow="0" windowWidth="24000" windowHeight="9405" xr2:uid="{00000000-000D-0000-FFFF-FFFF00000000}"/>
  </bookViews>
  <sheets>
    <sheet name="Luik A" sheetId="1" r:id="rId1"/>
    <sheet name="Luik B" sheetId="2" r:id="rId2"/>
    <sheet name="100, 200-202 Orth." sheetId="6" r:id="rId3"/>
    <sheet name="100, 200-202 Kath." sheetId="3" r:id="rId4"/>
    <sheet name="Blad1" sheetId="8" r:id="rId5"/>
    <sheet name="100, 200-202 Islam" sheetId="7" r:id="rId6"/>
    <sheet name="Blad2" sheetId="9" r:id="rId7"/>
  </sheets>
  <calcPr calcId="191029"/>
</workbook>
</file>

<file path=xl/calcChain.xml><?xml version="1.0" encoding="utf-8"?>
<calcChain xmlns="http://schemas.openxmlformats.org/spreadsheetml/2006/main">
  <c r="H117" i="2" l="1"/>
  <c r="G114" i="2" l="1"/>
  <c r="H21" i="2" l="1"/>
  <c r="F7" i="3"/>
  <c r="H71" i="2"/>
  <c r="F64" i="2"/>
  <c r="F27" i="2"/>
  <c r="G115" i="2"/>
  <c r="H34" i="7"/>
  <c r="H34" i="6"/>
  <c r="H34" i="3"/>
  <c r="H53" i="2" s="1"/>
  <c r="G34" i="7"/>
  <c r="G53" i="2" s="1"/>
  <c r="G34" i="6"/>
  <c r="F34" i="7"/>
  <c r="F34" i="6"/>
  <c r="F34" i="3"/>
  <c r="H26" i="7"/>
  <c r="H26" i="6"/>
  <c r="H26" i="3"/>
  <c r="H49" i="2" s="1"/>
  <c r="G26" i="7"/>
  <c r="G26" i="6"/>
  <c r="G26" i="3"/>
  <c r="G49" i="2" s="1"/>
  <c r="F26" i="7"/>
  <c r="F26" i="6"/>
  <c r="F26" i="3"/>
  <c r="H17" i="3"/>
  <c r="H17" i="6"/>
  <c r="H17" i="7"/>
  <c r="G17" i="3"/>
  <c r="G17" i="6"/>
  <c r="G17" i="7"/>
  <c r="F17" i="3"/>
  <c r="F45" i="2" s="1"/>
  <c r="F17" i="6"/>
  <c r="F17" i="7"/>
  <c r="H7" i="3"/>
  <c r="H8" i="2" s="1"/>
  <c r="H7" i="2" s="1"/>
  <c r="H7" i="7"/>
  <c r="H7" i="6"/>
  <c r="G7" i="3"/>
  <c r="G7" i="7"/>
  <c r="G7" i="6"/>
  <c r="F7" i="7"/>
  <c r="F7" i="6"/>
  <c r="I40" i="1"/>
  <c r="G226" i="2"/>
  <c r="G231" i="2"/>
  <c r="G236" i="2"/>
  <c r="H226" i="2"/>
  <c r="H225" i="2" s="1"/>
  <c r="H231" i="2"/>
  <c r="H236" i="2"/>
  <c r="F226" i="2"/>
  <c r="F225" i="2" s="1"/>
  <c r="F218" i="2" s="1"/>
  <c r="F231" i="2"/>
  <c r="F236" i="2"/>
  <c r="G220" i="2"/>
  <c r="G241" i="2"/>
  <c r="G244" i="2"/>
  <c r="G253" i="2"/>
  <c r="G255" i="2"/>
  <c r="H220" i="2"/>
  <c r="G32" i="1" s="1"/>
  <c r="H241" i="2"/>
  <c r="G34" i="1" s="1"/>
  <c r="H244" i="2"/>
  <c r="G35" i="1"/>
  <c r="H253" i="2"/>
  <c r="G36" i="1" s="1"/>
  <c r="H255" i="2"/>
  <c r="G38" i="1"/>
  <c r="F220" i="2"/>
  <c r="F241" i="2"/>
  <c r="F244" i="2"/>
  <c r="F253" i="2"/>
  <c r="F255" i="2"/>
  <c r="G176" i="2"/>
  <c r="G182" i="2"/>
  <c r="G188" i="2"/>
  <c r="G175" i="2" s="1"/>
  <c r="H176" i="2"/>
  <c r="H182" i="2"/>
  <c r="H175" i="2"/>
  <c r="E33" i="1" s="1"/>
  <c r="H188" i="2"/>
  <c r="F176" i="2"/>
  <c r="F182" i="2"/>
  <c r="F188" i="2"/>
  <c r="G212" i="2"/>
  <c r="H212" i="2"/>
  <c r="E38" i="1"/>
  <c r="I38" i="1" s="1"/>
  <c r="I39" i="1" s="1"/>
  <c r="F212" i="2"/>
  <c r="G209" i="2"/>
  <c r="H209" i="2"/>
  <c r="F209" i="2"/>
  <c r="G169" i="2"/>
  <c r="G194" i="2"/>
  <c r="G200" i="2"/>
  <c r="H169" i="2"/>
  <c r="E32" i="1" s="1"/>
  <c r="H194" i="2"/>
  <c r="E34" i="1"/>
  <c r="H200" i="2"/>
  <c r="E35" i="1" s="1"/>
  <c r="F194" i="2"/>
  <c r="F200" i="2"/>
  <c r="G135" i="2"/>
  <c r="H115" i="2"/>
  <c r="H114" i="2" s="1"/>
  <c r="G15" i="1" s="1"/>
  <c r="H127" i="2"/>
  <c r="H135" i="2"/>
  <c r="F115" i="2"/>
  <c r="F127" i="2"/>
  <c r="F114" i="2" s="1"/>
  <c r="F135" i="2"/>
  <c r="G80" i="2"/>
  <c r="G96" i="2"/>
  <c r="G88" i="2"/>
  <c r="G101" i="2"/>
  <c r="G108" i="2"/>
  <c r="H80" i="2"/>
  <c r="H96" i="2"/>
  <c r="H88" i="2"/>
  <c r="H101" i="2"/>
  <c r="H108" i="2"/>
  <c r="F80" i="2"/>
  <c r="F88" i="2"/>
  <c r="F96" i="2"/>
  <c r="F101" i="2"/>
  <c r="F108" i="2"/>
  <c r="G64" i="2"/>
  <c r="G71" i="2"/>
  <c r="G58" i="2"/>
  <c r="H58" i="2"/>
  <c r="F58" i="2"/>
  <c r="F71" i="2"/>
  <c r="G142" i="2"/>
  <c r="G155" i="2"/>
  <c r="H142" i="2"/>
  <c r="G16" i="1" s="1"/>
  <c r="H153" i="2"/>
  <c r="G17" i="1"/>
  <c r="H155" i="2"/>
  <c r="G19" i="1" s="1"/>
  <c r="F142" i="2"/>
  <c r="F153" i="2"/>
  <c r="F155" i="2"/>
  <c r="I21" i="1"/>
  <c r="E36" i="1"/>
  <c r="I27" i="1"/>
  <c r="I25" i="1"/>
  <c r="H14" i="2"/>
  <c r="E14" i="1" s="1"/>
  <c r="H27" i="2"/>
  <c r="E16" i="1" s="1"/>
  <c r="E15" i="1"/>
  <c r="H35" i="2"/>
  <c r="E17" i="1" s="1"/>
  <c r="I17" i="1" s="1"/>
  <c r="H37" i="2"/>
  <c r="E19" i="1" s="1"/>
  <c r="F14" i="2"/>
  <c r="F21" i="2"/>
  <c r="F37" i="2"/>
  <c r="G14" i="2"/>
  <c r="G27" i="2"/>
  <c r="G21" i="2"/>
  <c r="G35" i="2"/>
  <c r="G37" i="2"/>
  <c r="G162" i="2"/>
  <c r="F162" i="2"/>
  <c r="F175" i="2"/>
  <c r="F167" i="2" s="1"/>
  <c r="F8" i="2" l="1"/>
  <c r="F7" i="2" s="1"/>
  <c r="F5" i="2" s="1"/>
  <c r="G167" i="2"/>
  <c r="G8" i="2"/>
  <c r="G7" i="2" s="1"/>
  <c r="G5" i="2" s="1"/>
  <c r="H45" i="2"/>
  <c r="H44" i="2" s="1"/>
  <c r="G13" i="1" s="1"/>
  <c r="I19" i="1"/>
  <c r="H167" i="2"/>
  <c r="G45" i="2"/>
  <c r="G44" i="2" s="1"/>
  <c r="F49" i="2"/>
  <c r="F53" i="2"/>
  <c r="I41" i="1"/>
  <c r="I43" i="1" s="1"/>
  <c r="I32" i="1"/>
  <c r="G225" i="2"/>
  <c r="G218" i="2" s="1"/>
  <c r="F79" i="2"/>
  <c r="G33" i="1"/>
  <c r="I33" i="1" s="1"/>
  <c r="H218" i="2"/>
  <c r="I16" i="1"/>
  <c r="I15" i="1"/>
  <c r="H5" i="2"/>
  <c r="H79" i="2"/>
  <c r="G14" i="1" s="1"/>
  <c r="I14" i="1" s="1"/>
  <c r="G79" i="2"/>
  <c r="F44" i="2" l="1"/>
  <c r="F42" i="2" s="1"/>
  <c r="G18" i="1"/>
  <c r="G20" i="1" s="1"/>
  <c r="H42" i="2"/>
  <c r="G42" i="2"/>
  <c r="E18" i="1"/>
  <c r="E20" i="1" s="1"/>
  <c r="I13" i="1"/>
  <c r="I18" i="1" s="1"/>
  <c r="I20" i="1" s="1"/>
  <c r="I22" i="1" s="1"/>
  <c r="I24" i="1" s="1"/>
  <c r="I28" i="1" s="1"/>
</calcChain>
</file>

<file path=xl/sharedStrings.xml><?xml version="1.0" encoding="utf-8"?>
<sst xmlns="http://schemas.openxmlformats.org/spreadsheetml/2006/main" count="463" uniqueCount="408">
  <si>
    <t>HET FINANCIËLE GEDEELTE VAN DE JAARREKENING</t>
  </si>
  <si>
    <t xml:space="preserve">Bestuur: </t>
  </si>
  <si>
    <t>H. BERNARDUS</t>
  </si>
  <si>
    <t xml:space="preserve">Opgemaakt: </t>
  </si>
  <si>
    <t>Gemeente:</t>
  </si>
  <si>
    <t>PEPINGEN</t>
  </si>
  <si>
    <t>REKENING:</t>
  </si>
  <si>
    <t>Het invullen van de cijfers gebeurt eerst in het luik B en voor de rekeningen 100 en 200 tot 202 in de eredienstafhankelijke tabbladen. De totalen per hoofdfunctie worden dan automatisch overgenomen in dit overzicht. Enkel de gele velden dienen ingevuld te worden.</t>
  </si>
  <si>
    <t>0. Overschot/tekort</t>
  </si>
  <si>
    <t>Overschot/tekort exploitatie</t>
  </si>
  <si>
    <t xml:space="preserve">code </t>
  </si>
  <si>
    <t xml:space="preserve">ontvangsten </t>
  </si>
  <si>
    <t xml:space="preserve">uitgaven </t>
  </si>
  <si>
    <t>overschot/tekort</t>
  </si>
  <si>
    <t xml:space="preserve">A eredienst </t>
  </si>
  <si>
    <t>10-20</t>
  </si>
  <si>
    <t xml:space="preserve">B gebouwen van de eredienst </t>
  </si>
  <si>
    <t>11-21</t>
  </si>
  <si>
    <t xml:space="preserve">C bestuur van de eredienst </t>
  </si>
  <si>
    <t>12-22</t>
  </si>
  <si>
    <t xml:space="preserve">D privaat patrimonium </t>
  </si>
  <si>
    <t>13-23</t>
  </si>
  <si>
    <t xml:space="preserve">E stichtingen </t>
  </si>
  <si>
    <t>14-24</t>
  </si>
  <si>
    <t xml:space="preserve">F expl. zonder financiering </t>
  </si>
  <si>
    <t>10/14</t>
  </si>
  <si>
    <t>20/24</t>
  </si>
  <si>
    <t>10,07</t>
  </si>
  <si>
    <t xml:space="preserve">G financiering </t>
  </si>
  <si>
    <t>15-25</t>
  </si>
  <si>
    <t xml:space="preserve">H expl.voor overboekingen </t>
  </si>
  <si>
    <t>10/12</t>
  </si>
  <si>
    <t>20/25</t>
  </si>
  <si>
    <t>101,6</t>
  </si>
  <si>
    <t>I overboekingen</t>
  </si>
  <si>
    <t>198,05</t>
  </si>
  <si>
    <t>J exploitatie eigen fin. boekjaar</t>
  </si>
  <si>
    <t>H+I</t>
  </si>
  <si>
    <t>K overschot/tekort expl. n-1</t>
  </si>
  <si>
    <t>expl. n-1</t>
  </si>
  <si>
    <t>L exploitatie voor toelage</t>
  </si>
  <si>
    <t>J+K</t>
  </si>
  <si>
    <t xml:space="preserve">M exploitatietoelage </t>
  </si>
  <si>
    <t>M1 gewone exploitatietoelage</t>
  </si>
  <si>
    <t>M2 achterstallige exploitatietoelagen</t>
  </si>
  <si>
    <t>N overschot/tekort expl.</t>
  </si>
  <si>
    <t>L+M</t>
  </si>
  <si>
    <t>Overschot/tekort investeringen</t>
  </si>
  <si>
    <t>code</t>
  </si>
  <si>
    <t>ontvangsten</t>
  </si>
  <si>
    <t>uitaven</t>
  </si>
  <si>
    <t>Code</t>
  </si>
  <si>
    <t>Overschot/tekort</t>
  </si>
  <si>
    <t xml:space="preserve">O eredienst </t>
  </si>
  <si>
    <t>30</t>
  </si>
  <si>
    <t>40</t>
  </si>
  <si>
    <t>30-40</t>
  </si>
  <si>
    <t xml:space="preserve">P gebouwen van de eredienst </t>
  </si>
  <si>
    <t>31</t>
  </si>
  <si>
    <t>41</t>
  </si>
  <si>
    <t>31-41</t>
  </si>
  <si>
    <t xml:space="preserve">Q bestuur van de eredienst </t>
  </si>
  <si>
    <t>32</t>
  </si>
  <si>
    <t>42</t>
  </si>
  <si>
    <t>32-42</t>
  </si>
  <si>
    <t xml:space="preserve">R privaat patrimonium </t>
  </si>
  <si>
    <t>33</t>
  </si>
  <si>
    <t>43</t>
  </si>
  <si>
    <t>33-43</t>
  </si>
  <si>
    <t xml:space="preserve">S stichtingen </t>
  </si>
  <si>
    <t>34</t>
  </si>
  <si>
    <t>44</t>
  </si>
  <si>
    <t>34-44</t>
  </si>
  <si>
    <t>T invest. zonder financiering</t>
  </si>
  <si>
    <t>30/34</t>
  </si>
  <si>
    <t>40/44</t>
  </si>
  <si>
    <t>O tot S</t>
  </si>
  <si>
    <t xml:space="preserve">U financiering </t>
  </si>
  <si>
    <t>35</t>
  </si>
  <si>
    <t>45</t>
  </si>
  <si>
    <t>35-45</t>
  </si>
  <si>
    <t>V invest. voor overboekingen</t>
  </si>
  <si>
    <t>30/35</t>
  </si>
  <si>
    <t>40/45</t>
  </si>
  <si>
    <t>T+U</t>
  </si>
  <si>
    <t xml:space="preserve">W overboekingen </t>
  </si>
  <si>
    <t>39</t>
  </si>
  <si>
    <t>X investeringen eigen fin. boekjaar</t>
  </si>
  <si>
    <t>V+W</t>
  </si>
  <si>
    <t>Y overschot/tekort invest. n-1</t>
  </si>
  <si>
    <t>invest n-1</t>
  </si>
  <si>
    <t>Z overschot/tekort invest.</t>
  </si>
  <si>
    <t>X+Y</t>
  </si>
  <si>
    <t>De in te vullen velden zijn met geel gemarkeerd,</t>
  </si>
  <si>
    <t>De andere velden worden automatisch berekend.</t>
  </si>
  <si>
    <t>rekening</t>
  </si>
  <si>
    <t xml:space="preserve">budget </t>
  </si>
  <si>
    <t>Rekening</t>
  </si>
  <si>
    <t>1. Exploitatieontvangsten</t>
  </si>
  <si>
    <t>10 Eredienst</t>
  </si>
  <si>
    <t>100 ontvangsten van vieringen</t>
  </si>
  <si>
    <t>1000 *</t>
  </si>
  <si>
    <t xml:space="preserve">De gegevens voor de velden aangeduid met een * dienen ingevuld </t>
  </si>
  <si>
    <t>… *</t>
  </si>
  <si>
    <t>te worden in de eredienstafhankelijke tabbladen "100, 200-202…".</t>
  </si>
  <si>
    <t>1009 *</t>
  </si>
  <si>
    <t>108 creditnota's</t>
  </si>
  <si>
    <t>109 andere</t>
  </si>
  <si>
    <t>11 Gebouw(en) van de eredienst</t>
  </si>
  <si>
    <t>112 Antenne Base</t>
  </si>
  <si>
    <t>113 Vergoeding Fanfare</t>
  </si>
  <si>
    <t>12 Bestuur van de eredienst</t>
  </si>
  <si>
    <t>121 netto-intresten</t>
  </si>
  <si>
    <t>122 terugbetaling door Centraal Bestuur</t>
  </si>
  <si>
    <t>128 creditnota's</t>
  </si>
  <si>
    <t>129 andere</t>
  </si>
  <si>
    <t>13 Privaat patrimonium</t>
  </si>
  <si>
    <t>130 Pachten grond</t>
  </si>
  <si>
    <t>132 jachtrechten</t>
  </si>
  <si>
    <t>133 netto-intresten investeringsbeleggingen</t>
  </si>
  <si>
    <t>134 Rente staatsfonds</t>
  </si>
  <si>
    <t>139 andere</t>
  </si>
  <si>
    <t>14 Stichtingen</t>
  </si>
  <si>
    <t>140 ontvangsten uit stichtingen</t>
  </si>
  <si>
    <t>15 Financiering</t>
  </si>
  <si>
    <t>150 renteloze thesaurievoorschotten</t>
  </si>
  <si>
    <t>151 verdiscontering exploitatietoelage</t>
  </si>
  <si>
    <t>2. Exploitatie-uitgaven</t>
  </si>
  <si>
    <t>20 Eredienst</t>
  </si>
  <si>
    <t>200 verbruiksgoederen eredienst</t>
  </si>
  <si>
    <t>2000 *</t>
  </si>
  <si>
    <t>2009 *</t>
  </si>
  <si>
    <t>201 aankoop materieel voor de eredienst</t>
  </si>
  <si>
    <t>2010 *</t>
  </si>
  <si>
    <t>2019 *</t>
  </si>
  <si>
    <t>202 onderhoud materieel voor de eredienst</t>
  </si>
  <si>
    <t>…</t>
  </si>
  <si>
    <t>203 auteursrechten</t>
  </si>
  <si>
    <t>204 bezoldigingen en sociale lasten</t>
  </si>
  <si>
    <t>2040-2042 nettolonen, eindejaarspremie, vakantiegeld</t>
  </si>
  <si>
    <t>2043-2045 sociale lasten</t>
  </si>
  <si>
    <t>2046 vergoedingen aan personeel</t>
  </si>
  <si>
    <t>2047 bedrijfsgeneeskundige dienst</t>
  </si>
  <si>
    <t>2049 andere personeelsuitgaven</t>
  </si>
  <si>
    <t>205 vergoedingen</t>
  </si>
  <si>
    <t>2050 vergoedingen aan vrijwilligers</t>
  </si>
  <si>
    <t>2051 prestatievergoedingen</t>
  </si>
  <si>
    <t>2052 kilometervergoeding bedienaar van de eredienst</t>
  </si>
  <si>
    <t>2053 vergoedingen andere bedienaars</t>
  </si>
  <si>
    <t>2054 bijwedde bedienaar van de eredienst</t>
  </si>
  <si>
    <t>2059 andere vergoedingen</t>
  </si>
  <si>
    <t>206 verzekeringen</t>
  </si>
  <si>
    <t>2060 verzekering arbeidsongevallen</t>
  </si>
  <si>
    <t>2061 verzekering vrijwilligers</t>
  </si>
  <si>
    <t>2062 andere personeelsverzekeringen</t>
  </si>
  <si>
    <t>2063 verzekering BA</t>
  </si>
  <si>
    <t>2069 andere verzekeringen eredienst</t>
  </si>
  <si>
    <t>207 intresten van leningen</t>
  </si>
  <si>
    <t>Kosten rekening bank</t>
  </si>
  <si>
    <t>209 Gestichte missen</t>
  </si>
  <si>
    <t>Gestichte missen</t>
  </si>
  <si>
    <t>21 Gebouw(en) van de eredienst</t>
  </si>
  <si>
    <t>210 hoofdgebouw eredienst</t>
  </si>
  <si>
    <t>2100 Verwarming</t>
  </si>
  <si>
    <t>2101 Water</t>
  </si>
  <si>
    <t>2103 onderhoud</t>
  </si>
  <si>
    <t>2104 verzekeringen</t>
  </si>
  <si>
    <t>2105 monumentenzorg, inspecties en bewaking</t>
  </si>
  <si>
    <t>2109  Pbe</t>
  </si>
  <si>
    <t>211 andere gebouwen eredienst</t>
  </si>
  <si>
    <t>2110 huur en gebruiksvergoeding</t>
  </si>
  <si>
    <t>2111 nutsvoorzieningen</t>
  </si>
  <si>
    <t>2112 schoonmaken</t>
  </si>
  <si>
    <t>2113 onderhoud</t>
  </si>
  <si>
    <t>2114 verzekeringen</t>
  </si>
  <si>
    <t>2115 monumentenzorg, inspecties en bewaking</t>
  </si>
  <si>
    <t>2119 andere</t>
  </si>
  <si>
    <t>212 woning bedienaar eredienst</t>
  </si>
  <si>
    <t>2120 onderhoud</t>
  </si>
  <si>
    <t>2121 verzekeringen</t>
  </si>
  <si>
    <t>2122 monumentenzorg, inspecties en bewaking</t>
  </si>
  <si>
    <t>2130-2132 nettolonen, eindejaarspremie, vakantiegeld</t>
  </si>
  <si>
    <t>214 vergoedingen aan vrijwilligers</t>
  </si>
  <si>
    <t>215 verzekeringen personen</t>
  </si>
  <si>
    <t>2150 verzekering arbeidsongevallen</t>
  </si>
  <si>
    <t>2151 verzekering vrijwilligers</t>
  </si>
  <si>
    <t>2159 andere verzekeringen personen</t>
  </si>
  <si>
    <t>216 intresten van leningen</t>
  </si>
  <si>
    <t>22 Bestuur van de eredienst</t>
  </si>
  <si>
    <t>220 uitgaven administratie</t>
  </si>
  <si>
    <t>2200 drukwerk</t>
  </si>
  <si>
    <t>2201 verzendingskosten</t>
  </si>
  <si>
    <t>2202 telecommunicatie</t>
  </si>
  <si>
    <t>2206 bankkosten</t>
  </si>
  <si>
    <t>2207 kantoorbenodigdheden</t>
  </si>
  <si>
    <t>2209 Taks verkaveling</t>
  </si>
  <si>
    <t>221 representatiekosten</t>
  </si>
  <si>
    <t>222 onkostenvergoeding mandatarissen</t>
  </si>
  <si>
    <t>2220 percent penningmeester</t>
  </si>
  <si>
    <t>2221 onkostenvergoeding andere mandatarissen</t>
  </si>
  <si>
    <t>223 bijdrage Centraal Bestuur</t>
  </si>
  <si>
    <t>224 vergoeding aan de hogere hiërarchie</t>
  </si>
  <si>
    <t>225 intresten van leningen</t>
  </si>
  <si>
    <t>226 belastingen en heffingen</t>
  </si>
  <si>
    <t>227 verzekeringen mandatarissen</t>
  </si>
  <si>
    <t>Via CKB</t>
  </si>
  <si>
    <t>228 bezoldigingen en sociale lasten</t>
  </si>
  <si>
    <t>2280-2282 nettolonen, eindejaarspremie, vakantiegeld</t>
  </si>
  <si>
    <t>2283-2285 sociale lasten</t>
  </si>
  <si>
    <t>2286 vergoedingen personeel</t>
  </si>
  <si>
    <t>2287 bedrijfsgeneeskundige dienst</t>
  </si>
  <si>
    <t>2289 andere personeelsuitgaven</t>
  </si>
  <si>
    <t>229 andere</t>
  </si>
  <si>
    <t>23 Privaat patrimonium</t>
  </si>
  <si>
    <t>230 huur en gebruiksvergoeding</t>
  </si>
  <si>
    <t>231 nutsvoorzieningen</t>
  </si>
  <si>
    <t>232 onderhoud</t>
  </si>
  <si>
    <t>233 verzekeringen</t>
  </si>
  <si>
    <t>234 monumentenzorg en inspectie</t>
  </si>
  <si>
    <t>235 onroerende voorheffing</t>
  </si>
  <si>
    <t>236 intresten van leningen</t>
  </si>
  <si>
    <t>237 erelonen</t>
  </si>
  <si>
    <t>238 bankkosten investeringsbeleggingen</t>
  </si>
  <si>
    <t>239 andere</t>
  </si>
  <si>
    <t>24 Stichtingen</t>
  </si>
  <si>
    <t>240 lasten van stichtingen</t>
  </si>
  <si>
    <t>25 Financiering</t>
  </si>
  <si>
    <t>250 periodieke aflossingen van leningen</t>
  </si>
  <si>
    <t>251 terugbetaling renteloze thesaurievoorschotten</t>
  </si>
  <si>
    <t>252 terugbetaling verdisconteerde exploitatietoelage</t>
  </si>
  <si>
    <t>259 andere</t>
  </si>
  <si>
    <t>29 Overboekingen naar investeringen</t>
  </si>
  <si>
    <t>9. Exploitatietoelage</t>
  </si>
  <si>
    <t>900 exploitatietoelage huidig fin. boekjaar</t>
  </si>
  <si>
    <t>901 exploitatietoelage vorige jaren</t>
  </si>
  <si>
    <t>3. Investeringsontvangsten</t>
  </si>
  <si>
    <t>30 Eredienst</t>
  </si>
  <si>
    <t>300 toelage</t>
  </si>
  <si>
    <t>301 provinciale toelage</t>
  </si>
  <si>
    <t>302 gewestelijke toelage</t>
  </si>
  <si>
    <t>308 creditnota's</t>
  </si>
  <si>
    <t>309 andere</t>
  </si>
  <si>
    <t>31 Gebouw(en) van de eredienst</t>
  </si>
  <si>
    <t>310 hoofdgebouw eredienst</t>
  </si>
  <si>
    <t>3100 toelage</t>
  </si>
  <si>
    <t>3101 provinciale toelage</t>
  </si>
  <si>
    <t>3102 gewestelijke toelage</t>
  </si>
  <si>
    <t>3108 creditnota's</t>
  </si>
  <si>
    <t>3109 andere</t>
  </si>
  <si>
    <t>311 andere gebouwen eredienst</t>
  </si>
  <si>
    <t>3110 toelage</t>
  </si>
  <si>
    <t>3111 provinciale toelage</t>
  </si>
  <si>
    <t>3112 gewestelijke toelage</t>
  </si>
  <si>
    <t>3118 creditnota's</t>
  </si>
  <si>
    <t>3119 andere</t>
  </si>
  <si>
    <t>312 woning bedienaar eredienst</t>
  </si>
  <si>
    <t>3120 toelage</t>
  </si>
  <si>
    <t>3121 provinciale toelage</t>
  </si>
  <si>
    <t>3122 gewestelijke toelage</t>
  </si>
  <si>
    <t>3128 creditnota's</t>
  </si>
  <si>
    <t>3129 andere</t>
  </si>
  <si>
    <t>32 Bestuur van de eredienst</t>
  </si>
  <si>
    <t>320 verkopen meubelen en kantoormachines</t>
  </si>
  <si>
    <t>321 overige verkopen</t>
  </si>
  <si>
    <t>322 toelage</t>
  </si>
  <si>
    <t>328 creditnota's</t>
  </si>
  <si>
    <t>329 andere</t>
  </si>
  <si>
    <t>33 Privaat patrimonium</t>
  </si>
  <si>
    <t>330 verkopen</t>
  </si>
  <si>
    <t>331 schenkingen en legaten</t>
  </si>
  <si>
    <t>332 toelage</t>
  </si>
  <si>
    <t>333 provinciale toelage</t>
  </si>
  <si>
    <t>334 gewestelijke toelage</t>
  </si>
  <si>
    <t>335 vervallen beleggingen</t>
  </si>
  <si>
    <t>338 creditnota's</t>
  </si>
  <si>
    <t>339 andere</t>
  </si>
  <si>
    <t>34 Stichtingen</t>
  </si>
  <si>
    <t>340 ontvangsten van stichtingen</t>
  </si>
  <si>
    <t>341 vervallen beleggingen stichtingen</t>
  </si>
  <si>
    <t>35 Financiering</t>
  </si>
  <si>
    <t>350 leningen</t>
  </si>
  <si>
    <t>351 verdiscontering investeringstoelage</t>
  </si>
  <si>
    <t>359 andere</t>
  </si>
  <si>
    <t>39 Overboekingen uit exploitatie</t>
  </si>
  <si>
    <t>4. Investeringsuitgaven</t>
  </si>
  <si>
    <t>40 Eredienst</t>
  </si>
  <si>
    <t>400 aankopen meubelen en installaties</t>
  </si>
  <si>
    <t>401 aankopen van kunstvoorwerpen</t>
  </si>
  <si>
    <t>402 restauratie kunstvoorwerpen</t>
  </si>
  <si>
    <t>409 andere</t>
  </si>
  <si>
    <t>41 Gebouw(en) van de eredienst</t>
  </si>
  <si>
    <t>410 hoofdgebouw van de eredienst</t>
  </si>
  <si>
    <t>4100 grote herstellingen</t>
  </si>
  <si>
    <t>4101 decoratiewerkzaamheden</t>
  </si>
  <si>
    <t>4102 erelonen en ontwerpuitgaven</t>
  </si>
  <si>
    <t>4109 andere</t>
  </si>
  <si>
    <t>411 andere gebouwen van de eredienst</t>
  </si>
  <si>
    <t>4110 grote herstellingen</t>
  </si>
  <si>
    <t>4111 decoratiewerkzaamheden</t>
  </si>
  <si>
    <t>4112 erelonen en ontwerpuitgaven</t>
  </si>
  <si>
    <t>4119 andere</t>
  </si>
  <si>
    <t>412 woning bedienaar van de eredienst</t>
  </si>
  <si>
    <t>4120 grote herstellingen</t>
  </si>
  <si>
    <t>4121 decoratiewerkzaamheden</t>
  </si>
  <si>
    <t>4122 erelonen en ontwerpuitgaven</t>
  </si>
  <si>
    <t>4129 andere</t>
  </si>
  <si>
    <t>42 Bestuur van de eredienst</t>
  </si>
  <si>
    <t>420 aankopen meubelen en kantoormachines</t>
  </si>
  <si>
    <t>429 andere</t>
  </si>
  <si>
    <t>43 Privaat patrimonium</t>
  </si>
  <si>
    <t>430 aankopen gebouwen</t>
  </si>
  <si>
    <t>431 aankopen gronden</t>
  </si>
  <si>
    <t>432 aankopen meubelen en installaties</t>
  </si>
  <si>
    <t>433 grote herstellingen</t>
  </si>
  <si>
    <t>434 erelonen en ontwerpuitgaven</t>
  </si>
  <si>
    <t>435 bankkosten</t>
  </si>
  <si>
    <t>436 investeringsbeleggingen</t>
  </si>
  <si>
    <t>439 andere</t>
  </si>
  <si>
    <t>44 Stichtingen</t>
  </si>
  <si>
    <t>440 belegging stichtingen</t>
  </si>
  <si>
    <t>45 Financiering</t>
  </si>
  <si>
    <t>450 vervroegde terugbetaling leningen</t>
  </si>
  <si>
    <t>451 terugbetaling verdiscontering</t>
  </si>
  <si>
    <t>459 andere</t>
  </si>
  <si>
    <t>Katholieke kerkfabrieken</t>
  </si>
  <si>
    <t>1000 Stoelgeld</t>
  </si>
  <si>
    <t>1001 Omhalingen</t>
  </si>
  <si>
    <t>1003 Rechten kerkfabriek bij huwelijken</t>
  </si>
  <si>
    <t>1004 Rechten kerkfabriek bij andere diensten</t>
  </si>
  <si>
    <t>1005 Casueel koster-organist</t>
  </si>
  <si>
    <t>1006 verkoop liturgische voorwerpen</t>
  </si>
  <si>
    <t>1009 Andere ontvangsten van vieringen</t>
  </si>
  <si>
    <t>2000 Hosties</t>
  </si>
  <si>
    <t>2001 Miswijn</t>
  </si>
  <si>
    <t>2002 Was, wierook en kaarsen</t>
  </si>
  <si>
    <t>2004 Heilige oliën</t>
  </si>
  <si>
    <t>2005 Drukwerk vieringen</t>
  </si>
  <si>
    <t>2009 Overige verbruiksgoederen eredienst</t>
  </si>
  <si>
    <t>2010 Aankoop van kerkgewaden en gewijde vaten</t>
  </si>
  <si>
    <t>2011 Aankoop van altaarlinnen</t>
  </si>
  <si>
    <t>2012 Aankoop van kerk- en sacristiemeubelen en -gerief</t>
  </si>
  <si>
    <t>2013 Aankoop van liturgische tijdschriften, boeken en muziek</t>
  </si>
  <si>
    <t>2014 Aankoop van geluids- en beeldweergave-installatie</t>
  </si>
  <si>
    <t>2019 Andere aankopen van materieel voor de eredienst</t>
  </si>
  <si>
    <t>2020 Onderhoud van kerkgewaden en gewijde vaten</t>
  </si>
  <si>
    <t>2021 Onderhoud van altaarlinnen</t>
  </si>
  <si>
    <t>2022 Onderhoud van kerk- en sacristiemeubelen en -gerief</t>
  </si>
  <si>
    <t>2023 Onderhoud van geluids- en beeldweergave-installatie</t>
  </si>
  <si>
    <t>2029 Ander onderhoud van materieel van de eredienst</t>
  </si>
  <si>
    <t>(jaar n-1)</t>
  </si>
  <si>
    <t>(jaar n)</t>
  </si>
  <si>
    <t>Orthodoxe kerkfabrieken</t>
  </si>
  <si>
    <t>1000 Geldinzameling, storting, giften</t>
  </si>
  <si>
    <t>1001 Opbrengsten van privédiensten</t>
  </si>
  <si>
    <t>1002 Opbrengsten van het kerkhof</t>
  </si>
  <si>
    <t>2000 Liturgisch brood</t>
  </si>
  <si>
    <t>2001 Liturgische wijn</t>
  </si>
  <si>
    <t>2002 Kaarsen en waaklichtjes</t>
  </si>
  <si>
    <t>2003 Olie</t>
  </si>
  <si>
    <t>2004 Kooltjes en wierook</t>
  </si>
  <si>
    <t>2005 Versiering</t>
  </si>
  <si>
    <t>2020 Onderhoud van de kerkgewaden</t>
  </si>
  <si>
    <t>2021 Onderhoud van het linnen</t>
  </si>
  <si>
    <t>2022 Onderhoud van de liturgische vaten</t>
  </si>
  <si>
    <t>2023 Onderhoud van de liturgische boeken</t>
  </si>
  <si>
    <t>Islamitische gemeenschappen</t>
  </si>
  <si>
    <t>1000 Inzameling</t>
  </si>
  <si>
    <t>1001 Giften</t>
  </si>
  <si>
    <t>1009 Andere ontvangsten van erediensten</t>
  </si>
  <si>
    <t>2000 Heilige Koran</t>
  </si>
  <si>
    <t>2001 Schriften en Boeken</t>
  </si>
  <si>
    <t>2002 Dadels, brood en melk</t>
  </si>
  <si>
    <t>2003 Decoratie</t>
  </si>
  <si>
    <t>2010 Aankoop van kleding voor de imam</t>
  </si>
  <si>
    <t>2011 Aankoop van tapijten</t>
  </si>
  <si>
    <t>2012 Aankoop van gebedskralen, Koranlezers, meubilair, moskeegerief</t>
  </si>
  <si>
    <t>2013 Aankoop van boeken en tijdschriften</t>
  </si>
  <si>
    <t>2020 Onderhoud van tapijten</t>
  </si>
  <si>
    <t>2021 Onderhoud geluids- en beeldweergave-installatie</t>
  </si>
  <si>
    <t>2029 Ander onderhoud materieel van de eredienst</t>
  </si>
  <si>
    <t>219 Kost Verkaveling</t>
  </si>
  <si>
    <t>1002 Rechten kerkfabriek bij begrafenissen + omhaling</t>
  </si>
  <si>
    <t>2102 schoonmaken + versiering</t>
  </si>
  <si>
    <t>111 Antenne Orange</t>
  </si>
  <si>
    <t>119 Jejo Wines</t>
  </si>
  <si>
    <t>Sabam</t>
  </si>
  <si>
    <t>2129 onderhoud tuin</t>
  </si>
  <si>
    <t>2205 Geschenken</t>
  </si>
  <si>
    <t>118 Subsidie VL Brabant</t>
  </si>
  <si>
    <t xml:space="preserve"> </t>
  </si>
  <si>
    <t>2022</t>
  </si>
  <si>
    <t>159 Tussenkomst verzekering KBC</t>
  </si>
  <si>
    <t>138 Tussenkomst schadeverzekeringen</t>
  </si>
  <si>
    <t>131 Huur pastorij : Tussenkomst kosten opvang vluchtelingen</t>
  </si>
  <si>
    <t>120 Afrekening Luminus 2021</t>
  </si>
  <si>
    <t>2014 Aankoop van infobord</t>
  </si>
  <si>
    <t>213 Kosten opvang oekraiense vluchtelingen</t>
  </si>
  <si>
    <t>2136 Kosten verwarming</t>
  </si>
  <si>
    <t>2137 Telenet</t>
  </si>
  <si>
    <t>2139 Kosten PBE</t>
  </si>
  <si>
    <t>10/01/2024</t>
  </si>
  <si>
    <t>2023</t>
  </si>
  <si>
    <t>110 Huur Arnoes receptie</t>
  </si>
  <si>
    <t>2133-2135 watergroep</t>
  </si>
  <si>
    <t>2003 Versieringen + Kuisen kerk Pa ploeg</t>
  </si>
  <si>
    <t>2204 Kosten vergaderingen</t>
  </si>
  <si>
    <t>2203 KOSTEN VERKOOP BOUWGRONDEN</t>
  </si>
  <si>
    <t>2208 Negatieve rente bank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</si>
</sst>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b/>
      <sz val="10"/>
      <name val="Arial"/>
      <family val="2"/>
    </font>
    <font>
      <sz val="8"/>
      <name val="Arial"/>
      <family val="2"/>
    </font>
    <font>
      <i/>
      <sz val="10"/>
      <name val="Arial"/>
      <family val="2"/>
    </font>
    <font>
      <sz val="10"/>
      <name val="Arial"/>
      <family val="2"/>
    </font>
    <font>
      <b/>
      <sz val="8"/>
      <name val="Arial"/>
      <family val="2"/>
    </font>
    <font>
      <i/>
      <sz val="8"/>
      <name val="Arial"/>
      <family val="2"/>
    </font>
    <font>
      <sz val="11"/>
      <color rgb="FF1F497D"/>
      <name val="Calibri"/>
      <family val="2"/>
    </font>
  </fonts>
  <fills count="6">
    <fill>
      <patternFill patternType="none"/>
    </fill>
    <fill>
      <patternFill patternType="gray125"/>
    </fill>
    <fill>
      <patternFill patternType="solid">
        <fgColor indexed="43"/>
        <bgColor indexed="64"/>
      </patternFill>
    </fill>
    <fill>
      <patternFill patternType="solid">
        <fgColor indexed="53"/>
        <bgColor indexed="64"/>
      </patternFill>
    </fill>
    <fill>
      <patternFill patternType="solid">
        <fgColor theme="0"/>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double">
        <color indexed="64"/>
      </top>
      <bottom style="double">
        <color indexed="64"/>
      </bottom>
      <diagonal/>
    </border>
    <border>
      <left/>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7">
    <xf numFmtId="0" fontId="0" fillId="0" borderId="0" xfId="0"/>
    <xf numFmtId="0" fontId="1" fillId="0" borderId="0" xfId="0" applyFont="1"/>
    <xf numFmtId="49" fontId="0" fillId="0" borderId="0" xfId="0" applyNumberFormat="1" applyAlignment="1">
      <alignment horizontal="center"/>
    </xf>
    <xf numFmtId="49" fontId="0" fillId="0" borderId="1" xfId="0" applyNumberFormat="1" applyBorder="1" applyAlignment="1">
      <alignment horizontal="center"/>
    </xf>
    <xf numFmtId="2" fontId="0" fillId="0" borderId="2" xfId="0" applyNumberFormat="1" applyFill="1" applyBorder="1"/>
    <xf numFmtId="49" fontId="1" fillId="0" borderId="1" xfId="0" applyNumberFormat="1" applyFont="1" applyBorder="1" applyAlignment="1">
      <alignment horizontal="center"/>
    </xf>
    <xf numFmtId="2" fontId="1" fillId="0" borderId="1" xfId="0" applyNumberFormat="1" applyFont="1" applyBorder="1"/>
    <xf numFmtId="0" fontId="1" fillId="0" borderId="1" xfId="0" applyFont="1" applyBorder="1"/>
    <xf numFmtId="49" fontId="1" fillId="0" borderId="0" xfId="0" applyNumberFormat="1" applyFont="1" applyAlignment="1">
      <alignment horizontal="center"/>
    </xf>
    <xf numFmtId="49" fontId="0" fillId="0" borderId="0" xfId="0" applyNumberFormat="1" applyAlignment="1">
      <alignment horizontal="left"/>
    </xf>
    <xf numFmtId="0" fontId="1" fillId="0" borderId="3" xfId="0" applyFont="1" applyFill="1" applyBorder="1"/>
    <xf numFmtId="49" fontId="0" fillId="0" borderId="3" xfId="0" applyNumberFormat="1" applyFill="1" applyBorder="1" applyAlignment="1">
      <alignment horizontal="center"/>
    </xf>
    <xf numFmtId="0" fontId="0" fillId="0" borderId="3" xfId="0" applyFill="1" applyBorder="1"/>
    <xf numFmtId="0" fontId="0" fillId="0" borderId="4" xfId="0" applyBorder="1"/>
    <xf numFmtId="0" fontId="1" fillId="0" borderId="5" xfId="0" applyFont="1" applyFill="1" applyBorder="1"/>
    <xf numFmtId="0" fontId="0" fillId="0" borderId="6" xfId="0" applyFill="1" applyBorder="1"/>
    <xf numFmtId="0" fontId="1" fillId="0" borderId="7" xfId="0" applyFont="1" applyBorder="1"/>
    <xf numFmtId="0" fontId="1" fillId="0" borderId="4" xfId="0" applyFont="1" applyBorder="1"/>
    <xf numFmtId="0" fontId="1" fillId="0" borderId="8" xfId="0" applyFont="1" applyBorder="1"/>
    <xf numFmtId="2" fontId="0" fillId="2" borderId="1" xfId="0" applyNumberFormat="1" applyFill="1" applyBorder="1"/>
    <xf numFmtId="0" fontId="1" fillId="0" borderId="9" xfId="0" applyFont="1" applyBorder="1"/>
    <xf numFmtId="2" fontId="0" fillId="0" borderId="0" xfId="0" applyNumberFormat="1"/>
    <xf numFmtId="0" fontId="0" fillId="0" borderId="10" xfId="0" applyBorder="1"/>
    <xf numFmtId="0" fontId="0" fillId="0" borderId="11" xfId="0" applyBorder="1"/>
    <xf numFmtId="0" fontId="0" fillId="0" borderId="0" xfId="0" applyBorder="1"/>
    <xf numFmtId="2" fontId="0" fillId="0" borderId="2" xfId="0" applyNumberFormat="1" applyBorder="1"/>
    <xf numFmtId="2" fontId="1" fillId="0" borderId="12" xfId="0" applyNumberFormat="1" applyFont="1" applyBorder="1"/>
    <xf numFmtId="2" fontId="0" fillId="0" borderId="1" xfId="0" applyNumberFormat="1" applyFill="1" applyBorder="1"/>
    <xf numFmtId="49" fontId="0" fillId="0" borderId="1" xfId="0" applyNumberFormat="1" applyFill="1" applyBorder="1" applyAlignment="1">
      <alignment horizontal="center"/>
    </xf>
    <xf numFmtId="2" fontId="1" fillId="0" borderId="1" xfId="0" applyNumberFormat="1" applyFont="1" applyFill="1" applyBorder="1"/>
    <xf numFmtId="49" fontId="1" fillId="0" borderId="1" xfId="0" applyNumberFormat="1" applyFont="1" applyFill="1" applyBorder="1" applyAlignment="1">
      <alignment horizontal="center"/>
    </xf>
    <xf numFmtId="0" fontId="0" fillId="0" borderId="0" xfId="0" applyFill="1"/>
    <xf numFmtId="49" fontId="0" fillId="0" borderId="0" xfId="0" applyNumberFormat="1" applyFill="1" applyAlignment="1">
      <alignment horizontal="center"/>
    </xf>
    <xf numFmtId="0" fontId="1" fillId="0" borderId="0" xfId="0" applyFont="1" applyFill="1"/>
    <xf numFmtId="49" fontId="1" fillId="0" borderId="0" xfId="0" applyNumberFormat="1" applyFont="1" applyFill="1" applyAlignment="1">
      <alignment horizontal="center"/>
    </xf>
    <xf numFmtId="0" fontId="1" fillId="0" borderId="1" xfId="0" applyFont="1" applyFill="1" applyBorder="1"/>
    <xf numFmtId="0" fontId="3" fillId="0" borderId="4" xfId="0" applyFont="1" applyFill="1" applyBorder="1"/>
    <xf numFmtId="2" fontId="3" fillId="0" borderId="1" xfId="0" applyNumberFormat="1" applyFont="1" applyFill="1" applyBorder="1"/>
    <xf numFmtId="0" fontId="3" fillId="0" borderId="0" xfId="0" applyFont="1" applyFill="1"/>
    <xf numFmtId="0" fontId="3" fillId="0" borderId="0" xfId="0" applyFont="1" applyFill="1" applyBorder="1"/>
    <xf numFmtId="2" fontId="1" fillId="0" borderId="13" xfId="0" applyNumberFormat="1" applyFont="1" applyBorder="1" applyAlignment="1">
      <alignment horizontal="center"/>
    </xf>
    <xf numFmtId="2" fontId="1" fillId="0" borderId="14" xfId="0" applyNumberFormat="1" applyFont="1" applyBorder="1" applyAlignment="1">
      <alignment horizontal="center"/>
    </xf>
    <xf numFmtId="0" fontId="4" fillId="3" borderId="15" xfId="0" applyFont="1" applyFill="1" applyBorder="1"/>
    <xf numFmtId="0" fontId="4" fillId="3" borderId="16" xfId="0" applyFont="1" applyFill="1" applyBorder="1"/>
    <xf numFmtId="0" fontId="4" fillId="3" borderId="17" xfId="0" applyFont="1" applyFill="1" applyBorder="1"/>
    <xf numFmtId="0" fontId="4" fillId="3" borderId="18" xfId="0" applyFont="1" applyFill="1" applyBorder="1"/>
    <xf numFmtId="0" fontId="4" fillId="3" borderId="19" xfId="0" applyFont="1" applyFill="1" applyBorder="1"/>
    <xf numFmtId="0" fontId="4" fillId="3" borderId="20" xfId="0" applyFont="1" applyFill="1" applyBorder="1"/>
    <xf numFmtId="0" fontId="4" fillId="0" borderId="0" xfId="0" applyFont="1" applyFill="1" applyBorder="1"/>
    <xf numFmtId="0" fontId="0" fillId="2" borderId="0" xfId="0" applyFill="1"/>
    <xf numFmtId="0" fontId="0" fillId="0" borderId="10" xfId="0" applyFill="1" applyBorder="1"/>
    <xf numFmtId="0" fontId="0" fillId="0" borderId="4" xfId="0" applyFill="1" applyBorder="1"/>
    <xf numFmtId="0" fontId="0" fillId="0" borderId="0" xfId="0" applyFill="1" applyBorder="1"/>
    <xf numFmtId="2" fontId="0" fillId="0" borderId="0" xfId="0" applyNumberFormat="1" applyFill="1" applyBorder="1"/>
    <xf numFmtId="0" fontId="3" fillId="0" borderId="4" xfId="0" applyFont="1" applyBorder="1"/>
    <xf numFmtId="2" fontId="0" fillId="0" borderId="0" xfId="0" applyNumberFormat="1" applyBorder="1"/>
    <xf numFmtId="2" fontId="0" fillId="0" borderId="11" xfId="0" applyNumberFormat="1" applyBorder="1"/>
    <xf numFmtId="2" fontId="3" fillId="0" borderId="21" xfId="0" applyNumberFormat="1" applyFont="1" applyBorder="1"/>
    <xf numFmtId="0" fontId="0" fillId="0" borderId="8" xfId="0" applyFill="1" applyBorder="1"/>
    <xf numFmtId="2" fontId="0" fillId="0" borderId="10" xfId="0" applyNumberFormat="1" applyFill="1" applyBorder="1"/>
    <xf numFmtId="2" fontId="0" fillId="2" borderId="22" xfId="0" applyNumberFormat="1" applyFill="1" applyBorder="1"/>
    <xf numFmtId="2" fontId="0" fillId="0" borderId="10" xfId="0" applyNumberFormat="1" applyBorder="1"/>
    <xf numFmtId="2" fontId="0" fillId="0" borderId="4" xfId="0" applyNumberFormat="1" applyBorder="1"/>
    <xf numFmtId="49" fontId="0" fillId="0" borderId="0" xfId="0" applyNumberFormat="1" applyFill="1" applyBorder="1" applyAlignment="1">
      <alignment horizontal="center"/>
    </xf>
    <xf numFmtId="0" fontId="0" fillId="0" borderId="0" xfId="0" applyBorder="1" applyAlignment="1">
      <alignment wrapText="1"/>
    </xf>
    <xf numFmtId="2" fontId="1" fillId="0" borderId="14" xfId="0" quotePrefix="1" applyNumberFormat="1" applyFont="1" applyBorder="1" applyAlignment="1">
      <alignment horizontal="center"/>
    </xf>
    <xf numFmtId="0" fontId="2" fillId="0" borderId="4" xfId="0" applyFont="1" applyBorder="1"/>
    <xf numFmtId="0" fontId="2" fillId="0" borderId="0" xfId="0" applyFont="1"/>
    <xf numFmtId="2" fontId="2" fillId="0" borderId="0" xfId="0" applyNumberFormat="1" applyFont="1"/>
    <xf numFmtId="0" fontId="2" fillId="3" borderId="15" xfId="0" applyFont="1" applyFill="1" applyBorder="1"/>
    <xf numFmtId="0" fontId="2" fillId="3" borderId="16" xfId="0" applyFont="1" applyFill="1" applyBorder="1"/>
    <xf numFmtId="0" fontId="2" fillId="3" borderId="17" xfId="0" applyFont="1" applyFill="1" applyBorder="1"/>
    <xf numFmtId="0" fontId="2" fillId="3" borderId="18" xfId="0" applyFont="1" applyFill="1" applyBorder="1"/>
    <xf numFmtId="0" fontId="2" fillId="3" borderId="19" xfId="0" applyFont="1" applyFill="1" applyBorder="1"/>
    <xf numFmtId="0" fontId="2" fillId="3" borderId="20" xfId="0" applyFont="1" applyFill="1" applyBorder="1"/>
    <xf numFmtId="2" fontId="5" fillId="0" borderId="13" xfId="0" applyNumberFormat="1" applyFont="1" applyBorder="1" applyAlignment="1">
      <alignment horizontal="center"/>
    </xf>
    <xf numFmtId="2" fontId="5" fillId="0" borderId="14" xfId="0" quotePrefix="1" applyNumberFormat="1" applyFont="1" applyBorder="1" applyAlignment="1">
      <alignment horizontal="center"/>
    </xf>
    <xf numFmtId="0" fontId="5" fillId="0" borderId="9" xfId="0" applyFont="1" applyBorder="1"/>
    <xf numFmtId="2" fontId="5" fillId="0" borderId="12" xfId="0" applyNumberFormat="1" applyFont="1" applyBorder="1"/>
    <xf numFmtId="2" fontId="2" fillId="0" borderId="2" xfId="0" applyNumberFormat="1" applyFont="1" applyBorder="1"/>
    <xf numFmtId="0" fontId="6" fillId="0" borderId="0" xfId="0" applyFont="1" applyFill="1"/>
    <xf numFmtId="0" fontId="6" fillId="0" borderId="4" xfId="0" applyFont="1" applyFill="1" applyBorder="1"/>
    <xf numFmtId="2" fontId="6" fillId="0" borderId="1" xfId="0" applyNumberFormat="1" applyFont="1" applyFill="1" applyBorder="1"/>
    <xf numFmtId="0" fontId="2" fillId="0" borderId="10" xfId="0" applyFont="1" applyBorder="1"/>
    <xf numFmtId="2" fontId="2" fillId="0" borderId="1" xfId="0" applyNumberFormat="1" applyFont="1" applyFill="1" applyBorder="1"/>
    <xf numFmtId="0" fontId="2" fillId="0" borderId="0" xfId="0" applyFont="1" applyBorder="1"/>
    <xf numFmtId="2" fontId="2" fillId="2" borderId="1" xfId="0" applyNumberFormat="1" applyFont="1" applyFill="1" applyBorder="1"/>
    <xf numFmtId="0" fontId="2" fillId="0" borderId="11" xfId="0" applyFont="1" applyBorder="1"/>
    <xf numFmtId="2" fontId="2" fillId="0" borderId="22" xfId="0" applyNumberFormat="1" applyFont="1" applyBorder="1"/>
    <xf numFmtId="2" fontId="2" fillId="0" borderId="21" xfId="0" applyNumberFormat="1" applyFont="1" applyBorder="1"/>
    <xf numFmtId="0" fontId="2" fillId="0" borderId="4" xfId="0" applyFont="1" applyBorder="1" applyAlignment="1">
      <alignment horizontal="left"/>
    </xf>
    <xf numFmtId="2" fontId="6" fillId="2" borderId="1" xfId="0" applyNumberFormat="1" applyFont="1" applyFill="1" applyBorder="1"/>
    <xf numFmtId="2" fontId="2" fillId="0" borderId="1" xfId="0" applyNumberFormat="1" applyFont="1" applyBorder="1"/>
    <xf numFmtId="0" fontId="6" fillId="0" borderId="0" xfId="0" applyFont="1" applyFill="1" applyBorder="1"/>
    <xf numFmtId="0" fontId="4" fillId="0" borderId="0" xfId="0" applyFont="1"/>
    <xf numFmtId="2" fontId="0" fillId="4" borderId="0" xfId="0" applyNumberFormat="1" applyFill="1" applyBorder="1"/>
    <xf numFmtId="2" fontId="2" fillId="4" borderId="0" xfId="0" applyNumberFormat="1" applyFont="1" applyFill="1" applyBorder="1"/>
    <xf numFmtId="0" fontId="0" fillId="4" borderId="0" xfId="0" applyFill="1"/>
    <xf numFmtId="2" fontId="4" fillId="4" borderId="0" xfId="0" applyNumberFormat="1" applyFont="1" applyFill="1" applyBorder="1"/>
    <xf numFmtId="2" fontId="2" fillId="5" borderId="0" xfId="0" applyNumberFormat="1" applyFont="1" applyFill="1"/>
    <xf numFmtId="2" fontId="4" fillId="2" borderId="1" xfId="0" applyNumberFormat="1" applyFont="1" applyFill="1" applyBorder="1"/>
    <xf numFmtId="49" fontId="4" fillId="2" borderId="0" xfId="0" applyNumberFormat="1" applyFont="1" applyFill="1" applyAlignment="1">
      <alignment horizontal="center"/>
    </xf>
    <xf numFmtId="0" fontId="7" fillId="0" borderId="0" xfId="0" applyFont="1" applyAlignment="1">
      <alignment vertical="center"/>
    </xf>
    <xf numFmtId="2" fontId="2" fillId="0" borderId="0" xfId="0" applyNumberFormat="1" applyFont="1" applyFill="1" applyBorder="1"/>
    <xf numFmtId="0" fontId="4" fillId="3" borderId="15" xfId="0" applyFont="1" applyFill="1" applyBorder="1" applyAlignment="1">
      <alignment wrapText="1"/>
    </xf>
    <xf numFmtId="0" fontId="0" fillId="0" borderId="16" xfId="0" applyBorder="1" applyAlignment="1">
      <alignment wrapText="1"/>
    </xf>
    <xf numFmtId="0" fontId="0" fillId="0" borderId="17" xfId="0" applyBorder="1" applyAlignment="1">
      <alignment wrapText="1"/>
    </xf>
    <xf numFmtId="0" fontId="0" fillId="0" borderId="18" xfId="0" applyBorder="1" applyAlignment="1">
      <alignment wrapText="1"/>
    </xf>
    <xf numFmtId="0" fontId="0" fillId="0" borderId="19" xfId="0" applyBorder="1" applyAlignment="1">
      <alignment wrapText="1"/>
    </xf>
    <xf numFmtId="0" fontId="0" fillId="0" borderId="20" xfId="0" applyBorder="1" applyAlignment="1">
      <alignment wrapText="1"/>
    </xf>
    <xf numFmtId="0" fontId="4" fillId="0" borderId="16" xfId="0" applyFont="1" applyFill="1" applyBorder="1"/>
    <xf numFmtId="0" fontId="4" fillId="0" borderId="17" xfId="0" applyFont="1" applyFill="1" applyBorder="1"/>
    <xf numFmtId="0" fontId="4" fillId="0" borderId="15" xfId="0" applyFont="1" applyFill="1" applyBorder="1"/>
    <xf numFmtId="0" fontId="4" fillId="0" borderId="19" xfId="0" applyFont="1" applyFill="1" applyBorder="1"/>
    <xf numFmtId="0" fontId="4" fillId="0" borderId="20" xfId="0" applyFont="1" applyFill="1" applyBorder="1"/>
    <xf numFmtId="0" fontId="4" fillId="0" borderId="18" xfId="0" applyFont="1" applyFill="1" applyBorder="1"/>
    <xf numFmtId="0" fontId="4" fillId="0" borderId="0" xfId="0" applyFont="1" applyFill="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pageSetUpPr fitToPage="1"/>
  </sheetPr>
  <dimension ref="A1:N67"/>
  <sheetViews>
    <sheetView tabSelected="1" workbookViewId="0">
      <selection activeCell="M34" sqref="M34"/>
    </sheetView>
  </sheetViews>
  <sheetFormatPr defaultRowHeight="12.75" x14ac:dyDescent="0.2"/>
  <cols>
    <col min="1" max="1" width="2.85546875" customWidth="1"/>
    <col min="2" max="2" width="8.140625" customWidth="1"/>
    <col min="3" max="3" width="21.85546875" customWidth="1"/>
    <col min="4" max="4" width="11.28515625" style="2" customWidth="1"/>
    <col min="5" max="5" width="11.28515625" customWidth="1"/>
    <col min="6" max="6" width="9.85546875" style="2" customWidth="1"/>
    <col min="7" max="7" width="11.7109375" customWidth="1"/>
    <col min="8" max="8" width="12.7109375" style="2" customWidth="1"/>
    <col min="9" max="9" width="13.85546875" customWidth="1"/>
  </cols>
  <sheetData>
    <row r="1" spans="1:12" x14ac:dyDescent="0.2">
      <c r="A1" s="1" t="s">
        <v>0</v>
      </c>
      <c r="B1" s="1"/>
      <c r="C1" s="1"/>
    </row>
    <row r="3" spans="1:12" x14ac:dyDescent="0.2">
      <c r="A3" t="s">
        <v>1</v>
      </c>
      <c r="C3" s="49" t="s">
        <v>2</v>
      </c>
      <c r="G3" t="s">
        <v>3</v>
      </c>
      <c r="H3" s="101" t="s">
        <v>400</v>
      </c>
    </row>
    <row r="4" spans="1:12" x14ac:dyDescent="0.2">
      <c r="A4" t="s">
        <v>4</v>
      </c>
      <c r="C4" s="49" t="s">
        <v>5</v>
      </c>
    </row>
    <row r="5" spans="1:12" x14ac:dyDescent="0.2">
      <c r="A5" t="s">
        <v>6</v>
      </c>
      <c r="C5" s="49">
        <v>2023</v>
      </c>
      <c r="D5" s="9"/>
    </row>
    <row r="6" spans="1:12" ht="13.5" thickBot="1" x14ac:dyDescent="0.25">
      <c r="D6" s="9"/>
      <c r="H6" s="32"/>
    </row>
    <row r="7" spans="1:12" ht="12.75" customHeight="1" x14ac:dyDescent="0.2">
      <c r="B7" s="104" t="s">
        <v>7</v>
      </c>
      <c r="C7" s="105"/>
      <c r="D7" s="105"/>
      <c r="E7" s="105"/>
      <c r="F7" s="105"/>
      <c r="G7" s="105"/>
      <c r="H7" s="105"/>
      <c r="I7" s="105"/>
      <c r="J7" s="106"/>
      <c r="K7" s="64"/>
    </row>
    <row r="8" spans="1:12" ht="13.5" thickBot="1" x14ac:dyDescent="0.25">
      <c r="B8" s="107"/>
      <c r="C8" s="108"/>
      <c r="D8" s="108"/>
      <c r="E8" s="108"/>
      <c r="F8" s="108"/>
      <c r="G8" s="108"/>
      <c r="H8" s="108"/>
      <c r="I8" s="108"/>
      <c r="J8" s="109"/>
      <c r="K8" s="64"/>
    </row>
    <row r="9" spans="1:12" ht="13.5" thickBot="1" x14ac:dyDescent="0.25">
      <c r="L9" s="48"/>
    </row>
    <row r="10" spans="1:12" ht="14.25" thickTop="1" thickBot="1" x14ac:dyDescent="0.25">
      <c r="A10" s="14" t="s">
        <v>8</v>
      </c>
      <c r="B10" s="10"/>
      <c r="C10" s="10"/>
      <c r="D10" s="11"/>
      <c r="E10" s="12"/>
      <c r="F10" s="11"/>
      <c r="G10" s="12"/>
      <c r="H10" s="11"/>
      <c r="I10" s="15">
        <v>7076</v>
      </c>
      <c r="L10" s="48"/>
    </row>
    <row r="11" spans="1:12" ht="13.5" thickTop="1" x14ac:dyDescent="0.2">
      <c r="A11" s="1"/>
      <c r="B11" s="1"/>
      <c r="C11" s="1"/>
      <c r="L11" s="48"/>
    </row>
    <row r="12" spans="1:12" s="1" customFormat="1" x14ac:dyDescent="0.2">
      <c r="A12" s="16" t="s">
        <v>9</v>
      </c>
      <c r="B12" s="17"/>
      <c r="C12" s="18"/>
      <c r="D12" s="5" t="s">
        <v>10</v>
      </c>
      <c r="E12" s="7" t="s">
        <v>11</v>
      </c>
      <c r="F12" s="5" t="s">
        <v>10</v>
      </c>
      <c r="G12" s="7" t="s">
        <v>12</v>
      </c>
      <c r="H12" s="5" t="s">
        <v>10</v>
      </c>
      <c r="I12" s="7" t="s">
        <v>13</v>
      </c>
    </row>
    <row r="13" spans="1:12" x14ac:dyDescent="0.2">
      <c r="A13" t="s">
        <v>14</v>
      </c>
      <c r="D13" s="3">
        <v>10</v>
      </c>
      <c r="E13">
        <v>134.81</v>
      </c>
      <c r="F13" s="28">
        <v>20</v>
      </c>
      <c r="G13" s="27">
        <f>'Luik B'!$H$44</f>
        <v>344</v>
      </c>
      <c r="H13" s="28" t="s">
        <v>15</v>
      </c>
      <c r="I13" s="27">
        <f>E26-G13</f>
        <v>-344</v>
      </c>
      <c r="L13" s="48"/>
    </row>
    <row r="14" spans="1:12" x14ac:dyDescent="0.2">
      <c r="A14" t="s">
        <v>16</v>
      </c>
      <c r="D14" s="3">
        <v>11</v>
      </c>
      <c r="E14" s="27">
        <f>'Luik B'!$H$14</f>
        <v>17270.02</v>
      </c>
      <c r="F14" s="28">
        <v>21</v>
      </c>
      <c r="G14" s="27">
        <f>'Luik B'!$H$79</f>
        <v>24318.809999999998</v>
      </c>
      <c r="H14" s="28" t="s">
        <v>17</v>
      </c>
      <c r="I14" s="27">
        <f>E14-G14</f>
        <v>-7048.7899999999972</v>
      </c>
      <c r="L14" s="48"/>
    </row>
    <row r="15" spans="1:12" x14ac:dyDescent="0.2">
      <c r="A15" t="s">
        <v>18</v>
      </c>
      <c r="D15" s="3">
        <v>12</v>
      </c>
      <c r="E15" s="27">
        <f>'Luik B'!$H$21</f>
        <v>0</v>
      </c>
      <c r="F15" s="28">
        <v>22</v>
      </c>
      <c r="G15" s="27">
        <f>'Luik B'!$H$114</f>
        <v>1653.26</v>
      </c>
      <c r="H15" s="28" t="s">
        <v>19</v>
      </c>
      <c r="I15" s="27">
        <f>E15-G15</f>
        <v>-1653.26</v>
      </c>
      <c r="L15" s="48"/>
    </row>
    <row r="16" spans="1:12" x14ac:dyDescent="0.2">
      <c r="A16" t="s">
        <v>20</v>
      </c>
      <c r="D16" s="3">
        <v>13</v>
      </c>
      <c r="E16" s="27">
        <f>'Luik B'!$H$27</f>
        <v>14696.460000000001</v>
      </c>
      <c r="F16" s="28">
        <v>23</v>
      </c>
      <c r="G16" s="27">
        <f>'Luik B'!$H$142</f>
        <v>612.36</v>
      </c>
      <c r="H16" s="28" t="s">
        <v>21</v>
      </c>
      <c r="I16" s="27">
        <f>E16-G16</f>
        <v>14084.1</v>
      </c>
      <c r="L16" s="48"/>
    </row>
    <row r="17" spans="1:12" x14ac:dyDescent="0.2">
      <c r="A17" t="s">
        <v>22</v>
      </c>
      <c r="D17" s="3">
        <v>14</v>
      </c>
      <c r="E17" s="27">
        <f>'Luik B'!$H$35</f>
        <v>0</v>
      </c>
      <c r="F17" s="28">
        <v>24</v>
      </c>
      <c r="G17" s="27">
        <f>'Luik B'!$H$153</f>
        <v>0</v>
      </c>
      <c r="H17" s="28" t="s">
        <v>23</v>
      </c>
      <c r="I17" s="27">
        <f>E17-G17</f>
        <v>0</v>
      </c>
      <c r="L17" s="48"/>
    </row>
    <row r="18" spans="1:12" s="1" customFormat="1" x14ac:dyDescent="0.2">
      <c r="A18" s="1" t="s">
        <v>24</v>
      </c>
      <c r="D18" s="5" t="s">
        <v>25</v>
      </c>
      <c r="E18" s="29">
        <f>SUM(E13:E17)</f>
        <v>32101.29</v>
      </c>
      <c r="F18" s="30" t="s">
        <v>26</v>
      </c>
      <c r="G18" s="29">
        <f>SUM(G13:G17)</f>
        <v>26928.429999999997</v>
      </c>
      <c r="H18" s="30" t="s">
        <v>27</v>
      </c>
      <c r="I18" s="29">
        <f>SUM(I13:I17)</f>
        <v>5038.0500000000029</v>
      </c>
    </row>
    <row r="19" spans="1:12" x14ac:dyDescent="0.2">
      <c r="A19" t="s">
        <v>28</v>
      </c>
      <c r="D19" s="3">
        <v>15</v>
      </c>
      <c r="E19" s="27">
        <f>'Luik B'!$H$37</f>
        <v>0</v>
      </c>
      <c r="F19" s="28">
        <v>25</v>
      </c>
      <c r="G19" s="27">
        <f>'Luik B'!$H$155</f>
        <v>0</v>
      </c>
      <c r="H19" s="28" t="s">
        <v>29</v>
      </c>
      <c r="I19" s="27">
        <f>E19-G19</f>
        <v>0</v>
      </c>
      <c r="L19" s="48"/>
    </row>
    <row r="20" spans="1:12" x14ac:dyDescent="0.2">
      <c r="A20" s="1" t="s">
        <v>30</v>
      </c>
      <c r="B20" s="1"/>
      <c r="C20" s="1"/>
      <c r="D20" s="5" t="s">
        <v>31</v>
      </c>
      <c r="E20" s="29">
        <f>SUM(E18:E19)</f>
        <v>32101.29</v>
      </c>
      <c r="F20" s="30" t="s">
        <v>32</v>
      </c>
      <c r="G20" s="29">
        <f>SUM(G18:G19)</f>
        <v>26928.429999999997</v>
      </c>
      <c r="H20" s="30" t="s">
        <v>33</v>
      </c>
      <c r="I20" s="29">
        <f>SUM(I18:I19)</f>
        <v>5038.0500000000029</v>
      </c>
      <c r="L20" s="48"/>
    </row>
    <row r="21" spans="1:12" x14ac:dyDescent="0.2">
      <c r="A21" t="s">
        <v>34</v>
      </c>
      <c r="E21" s="31"/>
      <c r="F21" s="32"/>
      <c r="G21" s="31"/>
      <c r="H21" s="28" t="s">
        <v>35</v>
      </c>
      <c r="I21" s="27">
        <f>0-'Luik B'!$H$160</f>
        <v>0</v>
      </c>
      <c r="L21" s="48"/>
    </row>
    <row r="22" spans="1:12" x14ac:dyDescent="0.2">
      <c r="A22" s="1" t="s">
        <v>36</v>
      </c>
      <c r="B22" s="1"/>
      <c r="C22" s="1"/>
      <c r="D22" s="8"/>
      <c r="E22" s="33"/>
      <c r="F22" s="34"/>
      <c r="G22" s="33"/>
      <c r="H22" s="30" t="s">
        <v>37</v>
      </c>
      <c r="I22" s="29">
        <f>I20+I21</f>
        <v>5038.0500000000029</v>
      </c>
      <c r="L22" s="48"/>
    </row>
    <row r="23" spans="1:12" x14ac:dyDescent="0.2">
      <c r="A23" t="s">
        <v>38</v>
      </c>
      <c r="E23" s="31"/>
      <c r="F23" s="32"/>
      <c r="G23" s="31"/>
      <c r="H23" s="28" t="s">
        <v>39</v>
      </c>
      <c r="I23" s="19">
        <v>8652.98</v>
      </c>
      <c r="L23" s="48"/>
    </row>
    <row r="24" spans="1:12" x14ac:dyDescent="0.2">
      <c r="A24" s="1" t="s">
        <v>40</v>
      </c>
      <c r="B24" s="1"/>
      <c r="C24" s="1"/>
      <c r="D24" s="8"/>
      <c r="E24" s="33"/>
      <c r="F24" s="34"/>
      <c r="G24" s="33"/>
      <c r="H24" s="30" t="s">
        <v>41</v>
      </c>
      <c r="I24" s="29">
        <f>I22+I23</f>
        <v>13691.030000000002</v>
      </c>
      <c r="L24" s="48"/>
    </row>
    <row r="25" spans="1:12" x14ac:dyDescent="0.2">
      <c r="A25" t="s">
        <v>42</v>
      </c>
      <c r="E25" s="31"/>
      <c r="F25" s="32"/>
      <c r="G25" s="31"/>
      <c r="H25" s="28">
        <v>9</v>
      </c>
      <c r="I25" s="27">
        <f>'Luik B'!$H$162</f>
        <v>0</v>
      </c>
      <c r="L25" s="48"/>
    </row>
    <row r="26" spans="1:12" x14ac:dyDescent="0.2">
      <c r="B26" t="s">
        <v>43</v>
      </c>
      <c r="E26" s="27"/>
      <c r="F26" s="32"/>
      <c r="G26" s="31"/>
      <c r="H26" s="28">
        <v>900</v>
      </c>
      <c r="I26" s="27">
        <v>0</v>
      </c>
      <c r="L26" s="48"/>
    </row>
    <row r="27" spans="1:12" x14ac:dyDescent="0.2">
      <c r="B27" t="s">
        <v>44</v>
      </c>
      <c r="E27" s="31"/>
      <c r="F27" s="32"/>
      <c r="G27" s="31"/>
      <c r="H27" s="28">
        <v>901</v>
      </c>
      <c r="I27" s="27">
        <f>'Luik B'!$H$165</f>
        <v>0</v>
      </c>
      <c r="L27" s="48"/>
    </row>
    <row r="28" spans="1:12" x14ac:dyDescent="0.2">
      <c r="A28" s="1" t="s">
        <v>45</v>
      </c>
      <c r="B28" s="1"/>
      <c r="C28" s="1"/>
      <c r="D28" s="8"/>
      <c r="E28" s="33"/>
      <c r="F28" s="34"/>
      <c r="G28" s="33"/>
      <c r="H28" s="30" t="s">
        <v>46</v>
      </c>
      <c r="I28" s="29">
        <f>I24+I25</f>
        <v>13691.030000000002</v>
      </c>
      <c r="L28" s="48"/>
    </row>
    <row r="29" spans="1:12" x14ac:dyDescent="0.2">
      <c r="E29" s="31"/>
      <c r="F29" s="32"/>
      <c r="G29" s="31"/>
      <c r="H29" s="32"/>
      <c r="I29" s="31"/>
      <c r="L29" s="48"/>
    </row>
    <row r="30" spans="1:12" x14ac:dyDescent="0.2">
      <c r="E30" s="31"/>
      <c r="F30" s="32"/>
      <c r="G30" s="31"/>
      <c r="H30" s="32"/>
      <c r="I30" s="31"/>
      <c r="L30" s="48"/>
    </row>
    <row r="31" spans="1:12" s="1" customFormat="1" x14ac:dyDescent="0.2">
      <c r="A31" s="16" t="s">
        <v>47</v>
      </c>
      <c r="B31" s="17"/>
      <c r="C31" s="18"/>
      <c r="D31" s="5" t="s">
        <v>48</v>
      </c>
      <c r="E31" s="35" t="s">
        <v>49</v>
      </c>
      <c r="F31" s="30" t="s">
        <v>48</v>
      </c>
      <c r="G31" s="35" t="s">
        <v>50</v>
      </c>
      <c r="H31" s="30" t="s">
        <v>51</v>
      </c>
      <c r="I31" s="35" t="s">
        <v>52</v>
      </c>
    </row>
    <row r="32" spans="1:12" x14ac:dyDescent="0.2">
      <c r="A32" t="s">
        <v>53</v>
      </c>
      <c r="D32" s="3" t="s">
        <v>54</v>
      </c>
      <c r="E32" s="27">
        <f>'Luik B'!$H$169</f>
        <v>0</v>
      </c>
      <c r="F32" s="28" t="s">
        <v>55</v>
      </c>
      <c r="G32" s="27">
        <f>'Luik B'!$H$220</f>
        <v>0</v>
      </c>
      <c r="H32" s="28" t="s">
        <v>56</v>
      </c>
      <c r="I32" s="27">
        <f>E32-G32</f>
        <v>0</v>
      </c>
      <c r="L32" s="48"/>
    </row>
    <row r="33" spans="1:14" x14ac:dyDescent="0.2">
      <c r="A33" t="s">
        <v>57</v>
      </c>
      <c r="D33" s="3" t="s">
        <v>58</v>
      </c>
      <c r="E33" s="27">
        <f>'Luik B'!$H$175</f>
        <v>0</v>
      </c>
      <c r="F33" s="28" t="s">
        <v>59</v>
      </c>
      <c r="G33" s="27">
        <f>'Luik B'!$H$225</f>
        <v>0</v>
      </c>
      <c r="H33" s="28" t="s">
        <v>60</v>
      </c>
      <c r="I33" s="27">
        <f>E33-G33</f>
        <v>0</v>
      </c>
      <c r="L33" s="48"/>
    </row>
    <row r="34" spans="1:14" x14ac:dyDescent="0.2">
      <c r="A34" t="s">
        <v>61</v>
      </c>
      <c r="D34" s="3" t="s">
        <v>62</v>
      </c>
      <c r="E34" s="27">
        <f>'Luik B'!$H$194</f>
        <v>0</v>
      </c>
      <c r="F34" s="28" t="s">
        <v>63</v>
      </c>
      <c r="G34" s="27">
        <f>'Luik B'!$H$241</f>
        <v>0</v>
      </c>
      <c r="H34" s="28" t="s">
        <v>64</v>
      </c>
      <c r="I34" s="27"/>
      <c r="L34" s="48"/>
    </row>
    <row r="35" spans="1:14" x14ac:dyDescent="0.2">
      <c r="A35" t="s">
        <v>65</v>
      </c>
      <c r="D35" s="3" t="s">
        <v>66</v>
      </c>
      <c r="E35" s="27">
        <f>'Luik B'!$H$200</f>
        <v>0</v>
      </c>
      <c r="F35" s="28" t="s">
        <v>67</v>
      </c>
      <c r="G35" s="27">
        <f>'Luik B'!$H$244</f>
        <v>0</v>
      </c>
      <c r="H35" s="28" t="s">
        <v>68</v>
      </c>
      <c r="I35" s="27"/>
      <c r="L35" s="48"/>
    </row>
    <row r="36" spans="1:14" x14ac:dyDescent="0.2">
      <c r="A36" t="s">
        <v>69</v>
      </c>
      <c r="D36" s="3" t="s">
        <v>70</v>
      </c>
      <c r="E36" s="27">
        <f>'Luik B'!$H$209</f>
        <v>0</v>
      </c>
      <c r="F36" s="28" t="s">
        <v>71</v>
      </c>
      <c r="G36" s="27">
        <f>'Luik B'!$H$253</f>
        <v>0</v>
      </c>
      <c r="H36" s="28" t="s">
        <v>72</v>
      </c>
      <c r="I36" s="27"/>
      <c r="L36" s="48"/>
    </row>
    <row r="37" spans="1:14" s="1" customFormat="1" x14ac:dyDescent="0.2">
      <c r="A37" s="1" t="s">
        <v>73</v>
      </c>
      <c r="D37" s="5" t="s">
        <v>74</v>
      </c>
      <c r="E37" s="29">
        <v>0</v>
      </c>
      <c r="F37" s="30" t="s">
        <v>75</v>
      </c>
      <c r="G37" s="29">
        <v>0</v>
      </c>
      <c r="H37" s="30" t="s">
        <v>76</v>
      </c>
      <c r="I37" s="29"/>
    </row>
    <row r="38" spans="1:14" x14ac:dyDescent="0.2">
      <c r="A38" t="s">
        <v>77</v>
      </c>
      <c r="D38" s="3" t="s">
        <v>78</v>
      </c>
      <c r="E38" s="27">
        <f>'Luik B'!$H$212</f>
        <v>0</v>
      </c>
      <c r="F38" s="28" t="s">
        <v>79</v>
      </c>
      <c r="G38" s="27">
        <f>'Luik B'!$H$255</f>
        <v>0</v>
      </c>
      <c r="H38" s="28" t="s">
        <v>80</v>
      </c>
      <c r="I38" s="27">
        <f>E38-G38</f>
        <v>0</v>
      </c>
      <c r="L38" s="48"/>
    </row>
    <row r="39" spans="1:14" s="1" customFormat="1" x14ac:dyDescent="0.2">
      <c r="A39" s="1" t="s">
        <v>81</v>
      </c>
      <c r="D39" s="5" t="s">
        <v>82</v>
      </c>
      <c r="E39" s="29">
        <v>0</v>
      </c>
      <c r="F39" s="30" t="s">
        <v>83</v>
      </c>
      <c r="G39" s="29">
        <v>0</v>
      </c>
      <c r="H39" s="30" t="s">
        <v>84</v>
      </c>
      <c r="I39" s="29">
        <f>SUM(I37:I38)</f>
        <v>0</v>
      </c>
    </row>
    <row r="40" spans="1:14" x14ac:dyDescent="0.2">
      <c r="A40" t="s">
        <v>85</v>
      </c>
      <c r="E40" s="31"/>
      <c r="F40" s="32"/>
      <c r="G40" s="4"/>
      <c r="H40" s="28" t="s">
        <v>86</v>
      </c>
      <c r="I40" s="27">
        <f>'Luik B'!$H$216</f>
        <v>0</v>
      </c>
      <c r="L40" s="48"/>
    </row>
    <row r="41" spans="1:14" x14ac:dyDescent="0.2">
      <c r="A41" s="1" t="s">
        <v>87</v>
      </c>
      <c r="B41" s="1"/>
      <c r="C41" s="1"/>
      <c r="D41" s="8"/>
      <c r="E41" s="33"/>
      <c r="F41" s="34"/>
      <c r="G41" s="33"/>
      <c r="H41" s="30" t="s">
        <v>88</v>
      </c>
      <c r="I41" s="29">
        <f>I39+I40</f>
        <v>0</v>
      </c>
      <c r="L41" s="1"/>
      <c r="N41" s="1"/>
    </row>
    <row r="42" spans="1:14" x14ac:dyDescent="0.2">
      <c r="A42" t="s">
        <v>89</v>
      </c>
      <c r="E42" s="31"/>
      <c r="F42" s="32"/>
      <c r="G42" s="31"/>
      <c r="H42" s="28" t="s">
        <v>90</v>
      </c>
      <c r="I42" s="19">
        <v>0</v>
      </c>
      <c r="L42" s="48"/>
    </row>
    <row r="43" spans="1:14" x14ac:dyDescent="0.2">
      <c r="A43" s="1" t="s">
        <v>91</v>
      </c>
      <c r="B43" s="1"/>
      <c r="C43" s="1"/>
      <c r="D43" s="8"/>
      <c r="E43" s="1"/>
      <c r="F43" s="8"/>
      <c r="G43" s="1"/>
      <c r="H43" s="5" t="s">
        <v>92</v>
      </c>
      <c r="I43" s="6">
        <f>I41+I42</f>
        <v>0</v>
      </c>
      <c r="L43" s="1"/>
      <c r="N43" s="1"/>
    </row>
    <row r="44" spans="1:14" x14ac:dyDescent="0.2">
      <c r="L44" s="48"/>
    </row>
    <row r="45" spans="1:14" x14ac:dyDescent="0.2">
      <c r="L45" s="1"/>
      <c r="N45" s="1"/>
    </row>
    <row r="46" spans="1:14" x14ac:dyDescent="0.2">
      <c r="L46" s="48"/>
    </row>
    <row r="47" spans="1:14" x14ac:dyDescent="0.2">
      <c r="B47" s="52"/>
      <c r="C47" s="52"/>
      <c r="D47" s="52"/>
      <c r="E47" s="63"/>
      <c r="F47" s="52"/>
      <c r="G47" s="63"/>
      <c r="L47" s="1"/>
      <c r="N47" s="1"/>
    </row>
    <row r="48" spans="1:14" x14ac:dyDescent="0.2">
      <c r="B48" s="52"/>
      <c r="C48" s="52"/>
      <c r="D48" s="52"/>
      <c r="E48" s="63"/>
      <c r="F48" s="52"/>
      <c r="G48" s="63"/>
      <c r="L48" s="48"/>
    </row>
    <row r="49" spans="2:14" x14ac:dyDescent="0.2">
      <c r="B49" s="52"/>
      <c r="C49" s="52"/>
      <c r="D49" s="52"/>
      <c r="E49" s="63"/>
      <c r="F49" s="52"/>
      <c r="G49" s="63"/>
      <c r="L49" s="1"/>
      <c r="N49" s="1"/>
    </row>
    <row r="50" spans="2:14" x14ac:dyDescent="0.2">
      <c r="L50" s="48"/>
    </row>
    <row r="51" spans="2:14" x14ac:dyDescent="0.2">
      <c r="L51" s="1"/>
      <c r="N51" s="1"/>
    </row>
    <row r="52" spans="2:14" x14ac:dyDescent="0.2">
      <c r="L52" s="48"/>
    </row>
    <row r="53" spans="2:14" x14ac:dyDescent="0.2">
      <c r="L53" s="1"/>
      <c r="N53" s="1"/>
    </row>
    <row r="54" spans="2:14" x14ac:dyDescent="0.2">
      <c r="L54" s="48"/>
    </row>
    <row r="55" spans="2:14" x14ac:dyDescent="0.2">
      <c r="L55" s="1"/>
      <c r="N55" s="1"/>
    </row>
    <row r="56" spans="2:14" x14ac:dyDescent="0.2">
      <c r="L56" s="48"/>
    </row>
    <row r="57" spans="2:14" x14ac:dyDescent="0.2">
      <c r="L57" s="1"/>
      <c r="N57" s="1"/>
    </row>
    <row r="58" spans="2:14" x14ac:dyDescent="0.2">
      <c r="L58" s="48"/>
    </row>
    <row r="59" spans="2:14" x14ac:dyDescent="0.2">
      <c r="L59" s="1"/>
      <c r="N59" s="1"/>
    </row>
    <row r="61" spans="2:14" x14ac:dyDescent="0.2">
      <c r="N61" s="1"/>
    </row>
    <row r="63" spans="2:14" x14ac:dyDescent="0.2">
      <c r="N63" s="94"/>
    </row>
    <row r="64" spans="2:14" x14ac:dyDescent="0.2">
      <c r="N64" s="94"/>
    </row>
    <row r="65" spans="14:14" x14ac:dyDescent="0.2">
      <c r="N65" s="94"/>
    </row>
    <row r="66" spans="14:14" x14ac:dyDescent="0.2">
      <c r="N66" s="94"/>
    </row>
    <row r="67" spans="14:14" x14ac:dyDescent="0.2">
      <c r="N67" s="94"/>
    </row>
  </sheetData>
  <mergeCells count="1">
    <mergeCell ref="B7:J8"/>
  </mergeCells>
  <phoneticPr fontId="2" type="noConversion"/>
  <pageMargins left="0.75" right="0.75" top="1" bottom="1" header="0.5" footer="0.5"/>
  <pageSetup paperSize="9" scale="78" fitToHeight="100" orientation="portrait" horizont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S258"/>
  <sheetViews>
    <sheetView workbookViewId="0">
      <pane ySplit="4" topLeftCell="A245" activePane="bottomLeft" state="frozenSplit"/>
      <selection activeCell="I47" sqref="I47"/>
      <selection pane="bottomLeft" activeCell="I117" sqref="I117:I274"/>
    </sheetView>
  </sheetViews>
  <sheetFormatPr defaultRowHeight="12.75" x14ac:dyDescent="0.2"/>
  <cols>
    <col min="1" max="1" width="2.42578125" style="67" customWidth="1"/>
    <col min="2" max="2" width="2.85546875" style="67" customWidth="1"/>
    <col min="3" max="3" width="25.7109375" style="67" customWidth="1"/>
    <col min="4" max="4" width="29" style="67" customWidth="1"/>
    <col min="5" max="5" width="2.28515625" style="67" customWidth="1"/>
    <col min="6" max="6" width="8.28515625" style="68" customWidth="1"/>
    <col min="7" max="7" width="8.42578125" style="68" customWidth="1"/>
    <col min="8" max="8" width="8.85546875" style="68" customWidth="1"/>
    <col min="15" max="15" width="9.5703125" customWidth="1"/>
  </cols>
  <sheetData>
    <row r="1" spans="1:19" ht="9.75" customHeight="1" thickBot="1" x14ac:dyDescent="0.25"/>
    <row r="2" spans="1:19" ht="13.5" thickBot="1" x14ac:dyDescent="0.25">
      <c r="B2" s="69" t="s">
        <v>93</v>
      </c>
      <c r="C2" s="70"/>
      <c r="D2" s="71"/>
    </row>
    <row r="3" spans="1:19" ht="13.5" thickBot="1" x14ac:dyDescent="0.25">
      <c r="B3" s="72" t="s">
        <v>94</v>
      </c>
      <c r="C3" s="73"/>
      <c r="D3" s="74"/>
      <c r="F3" s="75" t="s">
        <v>95</v>
      </c>
      <c r="G3" s="75" t="s">
        <v>96</v>
      </c>
      <c r="H3" s="75" t="s">
        <v>97</v>
      </c>
    </row>
    <row r="4" spans="1:19" ht="13.5" thickBot="1" x14ac:dyDescent="0.25">
      <c r="F4" s="76" t="s">
        <v>390</v>
      </c>
      <c r="G4" s="76" t="s">
        <v>401</v>
      </c>
      <c r="H4" s="76" t="s">
        <v>401</v>
      </c>
    </row>
    <row r="5" spans="1:19" s="1" customFormat="1" ht="13.5" thickBot="1" x14ac:dyDescent="0.25">
      <c r="A5" s="77" t="s">
        <v>98</v>
      </c>
      <c r="B5" s="77"/>
      <c r="C5" s="77"/>
      <c r="D5" s="77"/>
      <c r="E5" s="77"/>
      <c r="F5" s="78">
        <f>SUM(F7,F14,F21,F27,F35,F37)</f>
        <v>26654.989999999998</v>
      </c>
      <c r="G5" s="78">
        <f>SUM(G7,G14,G21,G27,G35,G37)</f>
        <v>24895.899999999998</v>
      </c>
      <c r="H5" s="78">
        <f>SUM(H7,H14,H21,H27,H35,H37)</f>
        <v>32101.29</v>
      </c>
    </row>
    <row r="6" spans="1:19" x14ac:dyDescent="0.2">
      <c r="F6" s="79"/>
      <c r="G6" s="79"/>
      <c r="H6" s="79"/>
    </row>
    <row r="7" spans="1:19" s="38" customFormat="1" x14ac:dyDescent="0.2">
      <c r="A7" s="80"/>
      <c r="B7" s="81" t="s">
        <v>99</v>
      </c>
      <c r="C7" s="81"/>
      <c r="D7" s="81"/>
      <c r="E7" s="81"/>
      <c r="F7" s="82">
        <f>SUM(F8:F13)</f>
        <v>228.99</v>
      </c>
      <c r="G7" s="82">
        <f>SUM(G8:G13)</f>
        <v>25</v>
      </c>
      <c r="H7" s="82">
        <f>SUM(H8:H13)</f>
        <v>134.81</v>
      </c>
    </row>
    <row r="8" spans="1:19" ht="13.5" thickBot="1" x14ac:dyDescent="0.25">
      <c r="B8" s="83"/>
      <c r="C8" s="66" t="s">
        <v>100</v>
      </c>
      <c r="D8" s="66"/>
      <c r="E8" s="66"/>
      <c r="F8" s="84">
        <f>('100, 200-202 Kath.'!$F$7)+('100, 200-202 Orth.'!$F$7)+('100, 200-202 Islam'!$F$7)</f>
        <v>228.99</v>
      </c>
      <c r="G8" s="84">
        <f>('100, 200-202 Kath.'!$G$7)+('100, 200-202 Orth.'!$G$7)+('100, 200-202 Islam'!$G$7)</f>
        <v>25</v>
      </c>
      <c r="H8" s="84">
        <f>('100, 200-202 Kath.'!$H$7)+('100, 200-202 Orth.'!$H$7)+('100, 200-202 Islam'!$H$7)</f>
        <v>134.81</v>
      </c>
    </row>
    <row r="9" spans="1:19" x14ac:dyDescent="0.2">
      <c r="B9" s="85"/>
      <c r="C9" s="66" t="s">
        <v>101</v>
      </c>
      <c r="D9" s="66"/>
      <c r="E9" s="66"/>
      <c r="F9" s="84"/>
      <c r="G9" s="84"/>
      <c r="H9" s="84"/>
      <c r="J9" s="42" t="s">
        <v>102</v>
      </c>
      <c r="K9" s="43"/>
      <c r="L9" s="44"/>
      <c r="M9" s="42"/>
      <c r="N9" s="43"/>
      <c r="O9" s="44"/>
    </row>
    <row r="10" spans="1:19" ht="13.5" thickBot="1" x14ac:dyDescent="0.25">
      <c r="B10" s="85"/>
      <c r="C10" s="66" t="s">
        <v>103</v>
      </c>
      <c r="D10" s="66"/>
      <c r="E10" s="66"/>
      <c r="F10" s="84"/>
      <c r="G10" s="84"/>
      <c r="H10" s="84"/>
      <c r="J10" s="45" t="s">
        <v>104</v>
      </c>
      <c r="K10" s="46"/>
      <c r="L10" s="47"/>
      <c r="M10" s="45"/>
      <c r="N10" s="46"/>
      <c r="O10" s="47"/>
    </row>
    <row r="11" spans="1:19" x14ac:dyDescent="0.2">
      <c r="B11" s="85"/>
      <c r="C11" s="66" t="s">
        <v>105</v>
      </c>
      <c r="D11" s="66"/>
      <c r="E11" s="66"/>
      <c r="F11" s="84"/>
      <c r="G11" s="84"/>
      <c r="H11" s="84"/>
    </row>
    <row r="12" spans="1:19" x14ac:dyDescent="0.2">
      <c r="B12" s="85"/>
      <c r="C12" s="66" t="s">
        <v>106</v>
      </c>
      <c r="D12" s="66"/>
      <c r="E12" s="66"/>
      <c r="F12" s="86">
        <v>0</v>
      </c>
      <c r="G12" s="86">
        <v>0</v>
      </c>
      <c r="H12" s="86">
        <v>0</v>
      </c>
    </row>
    <row r="13" spans="1:19" x14ac:dyDescent="0.2">
      <c r="B13" s="87"/>
      <c r="C13" s="66" t="s">
        <v>107</v>
      </c>
      <c r="D13" s="66"/>
      <c r="E13" s="66"/>
      <c r="F13" s="86">
        <v>0</v>
      </c>
      <c r="G13" s="86">
        <v>0</v>
      </c>
      <c r="H13" s="86">
        <v>0</v>
      </c>
    </row>
    <row r="14" spans="1:19" s="38" customFormat="1" x14ac:dyDescent="0.2">
      <c r="A14" s="80"/>
      <c r="B14" s="81" t="s">
        <v>108</v>
      </c>
      <c r="C14" s="81"/>
      <c r="D14" s="81"/>
      <c r="E14" s="81"/>
      <c r="F14" s="82">
        <f>SUM(F15:F20)</f>
        <v>14374.349999999999</v>
      </c>
      <c r="G14" s="82">
        <f>SUM(G15:G20)</f>
        <v>14312.779999999999</v>
      </c>
      <c r="H14" s="82">
        <f>SUM(H15:H20)</f>
        <v>17270.02</v>
      </c>
    </row>
    <row r="15" spans="1:19" x14ac:dyDescent="0.2">
      <c r="B15" s="83"/>
      <c r="C15" s="66" t="s">
        <v>402</v>
      </c>
      <c r="D15" s="66"/>
      <c r="E15" s="66"/>
      <c r="F15" s="86">
        <v>0</v>
      </c>
      <c r="G15" s="86">
        <v>0</v>
      </c>
      <c r="H15" s="86">
        <v>350</v>
      </c>
      <c r="K15" s="31"/>
      <c r="L15" s="31"/>
      <c r="M15" s="31"/>
      <c r="N15" s="31"/>
      <c r="O15" s="31"/>
      <c r="P15" s="31"/>
      <c r="Q15" s="31"/>
      <c r="R15" s="31"/>
      <c r="S15" s="31"/>
    </row>
    <row r="16" spans="1:19" x14ac:dyDescent="0.2">
      <c r="B16" s="85"/>
      <c r="C16" s="66" t="s">
        <v>383</v>
      </c>
      <c r="D16" s="66"/>
      <c r="E16" s="66"/>
      <c r="F16" s="86">
        <v>6798.32</v>
      </c>
      <c r="G16" s="86">
        <v>6798.32</v>
      </c>
      <c r="H16" s="86">
        <v>7491.14</v>
      </c>
      <c r="I16" s="94"/>
      <c r="K16" s="103"/>
      <c r="L16" s="31"/>
      <c r="M16" s="31"/>
      <c r="N16" s="31"/>
      <c r="O16" s="31"/>
      <c r="P16" s="31"/>
      <c r="Q16" s="31"/>
      <c r="R16" s="31"/>
      <c r="S16" s="31"/>
    </row>
    <row r="17" spans="1:19" x14ac:dyDescent="0.2">
      <c r="B17" s="85"/>
      <c r="C17" s="66" t="s">
        <v>109</v>
      </c>
      <c r="D17" s="66"/>
      <c r="E17" s="66"/>
      <c r="F17" s="86">
        <v>6771.37</v>
      </c>
      <c r="G17" s="86">
        <v>6771.37</v>
      </c>
      <c r="H17" s="86">
        <v>7520.96</v>
      </c>
      <c r="J17" s="96"/>
      <c r="K17" s="103"/>
      <c r="L17" s="103"/>
      <c r="M17" s="31"/>
      <c r="N17" s="31"/>
      <c r="O17" s="31"/>
      <c r="P17" s="31"/>
      <c r="Q17" s="31"/>
      <c r="R17" s="31"/>
      <c r="S17" s="31"/>
    </row>
    <row r="18" spans="1:19" x14ac:dyDescent="0.2">
      <c r="B18" s="85"/>
      <c r="C18" s="66" t="s">
        <v>110</v>
      </c>
      <c r="D18" s="66"/>
      <c r="E18" s="66"/>
      <c r="F18" s="86">
        <v>0</v>
      </c>
      <c r="G18" s="86">
        <v>0</v>
      </c>
      <c r="H18" s="86">
        <v>0</v>
      </c>
      <c r="K18" s="103"/>
      <c r="L18" s="103"/>
      <c r="M18" s="31"/>
      <c r="N18" s="31"/>
      <c r="O18" s="31"/>
      <c r="P18" s="31"/>
      <c r="Q18" s="31"/>
      <c r="R18" s="31"/>
      <c r="S18" s="31"/>
    </row>
    <row r="19" spans="1:19" x14ac:dyDescent="0.2">
      <c r="B19" s="85"/>
      <c r="C19" s="66" t="s">
        <v>388</v>
      </c>
      <c r="D19" s="66"/>
      <c r="E19" s="66"/>
      <c r="F19" s="86">
        <v>0</v>
      </c>
      <c r="G19" s="86">
        <v>0</v>
      </c>
      <c r="H19" s="86">
        <v>0</v>
      </c>
      <c r="K19" s="103"/>
      <c r="L19" s="103"/>
      <c r="M19" s="31"/>
      <c r="N19" s="31"/>
      <c r="O19" s="31"/>
      <c r="P19" s="31"/>
      <c r="Q19" s="31"/>
      <c r="R19" s="31"/>
      <c r="S19" s="31"/>
    </row>
    <row r="20" spans="1:19" x14ac:dyDescent="0.2">
      <c r="B20" s="87"/>
      <c r="C20" s="66" t="s">
        <v>384</v>
      </c>
      <c r="D20" s="66"/>
      <c r="E20" s="66"/>
      <c r="F20" s="86">
        <v>804.66</v>
      </c>
      <c r="G20" s="86">
        <v>743.09</v>
      </c>
      <c r="H20" s="86">
        <v>1907.92</v>
      </c>
      <c r="K20" s="103"/>
      <c r="L20" s="103"/>
      <c r="M20" s="31"/>
      <c r="N20" s="31"/>
      <c r="O20" s="31"/>
      <c r="P20" s="31"/>
      <c r="Q20" s="31"/>
      <c r="R20" s="31"/>
      <c r="S20" s="31"/>
    </row>
    <row r="21" spans="1:19" s="38" customFormat="1" x14ac:dyDescent="0.2">
      <c r="A21" s="80"/>
      <c r="B21" s="81" t="s">
        <v>111</v>
      </c>
      <c r="C21" s="81"/>
      <c r="D21" s="81"/>
      <c r="E21" s="81"/>
      <c r="F21" s="82">
        <f>SUM(F22:F26)</f>
        <v>606.92999999999995</v>
      </c>
      <c r="G21" s="82">
        <f>SUM(G22:G26)</f>
        <v>0</v>
      </c>
      <c r="H21" s="82">
        <f>SUM(H22:H26)</f>
        <v>0</v>
      </c>
    </row>
    <row r="22" spans="1:19" x14ac:dyDescent="0.2">
      <c r="B22" s="83"/>
      <c r="C22" s="66" t="s">
        <v>394</v>
      </c>
      <c r="D22" s="66"/>
      <c r="E22" s="66"/>
      <c r="F22" s="86">
        <v>606.92999999999995</v>
      </c>
      <c r="G22" s="86">
        <v>0</v>
      </c>
      <c r="H22" s="86">
        <v>0</v>
      </c>
      <c r="K22" s="103"/>
      <c r="L22" s="31"/>
      <c r="M22" s="31"/>
      <c r="N22" s="31"/>
      <c r="O22" s="31"/>
      <c r="P22" s="31"/>
      <c r="Q22" s="31"/>
      <c r="R22" s="31"/>
      <c r="S22" s="31"/>
    </row>
    <row r="23" spans="1:19" x14ac:dyDescent="0.2">
      <c r="B23" s="85"/>
      <c r="C23" s="66" t="s">
        <v>112</v>
      </c>
      <c r="D23" s="66"/>
      <c r="E23" s="66"/>
      <c r="F23" s="86">
        <v>0</v>
      </c>
      <c r="G23" s="86">
        <v>0</v>
      </c>
      <c r="H23" s="86">
        <v>0</v>
      </c>
      <c r="K23" s="103"/>
      <c r="L23" s="31"/>
      <c r="M23" s="31"/>
      <c r="N23" s="31"/>
      <c r="O23" s="31"/>
      <c r="P23" s="31"/>
      <c r="Q23" s="31"/>
      <c r="R23" s="31"/>
      <c r="S23" s="31"/>
    </row>
    <row r="24" spans="1:19" x14ac:dyDescent="0.2">
      <c r="B24" s="85"/>
      <c r="C24" s="66" t="s">
        <v>113</v>
      </c>
      <c r="D24" s="66"/>
      <c r="E24" s="66"/>
      <c r="F24" s="86">
        <v>0</v>
      </c>
      <c r="G24" s="86">
        <v>0</v>
      </c>
      <c r="H24" s="86">
        <v>0</v>
      </c>
      <c r="K24" s="103"/>
      <c r="L24" s="31"/>
      <c r="M24" s="31"/>
      <c r="N24" s="31"/>
      <c r="O24" s="31"/>
      <c r="P24" s="31"/>
      <c r="Q24" s="31"/>
      <c r="R24" s="31"/>
      <c r="S24" s="31"/>
    </row>
    <row r="25" spans="1:19" x14ac:dyDescent="0.2">
      <c r="B25" s="85"/>
      <c r="C25" s="66" t="s">
        <v>114</v>
      </c>
      <c r="D25" s="66"/>
      <c r="E25" s="66"/>
      <c r="F25" s="86">
        <v>0</v>
      </c>
      <c r="G25" s="86">
        <v>0</v>
      </c>
      <c r="H25" s="86">
        <v>0</v>
      </c>
      <c r="K25" s="103"/>
      <c r="L25" s="31"/>
      <c r="M25" s="31"/>
      <c r="N25" s="31"/>
      <c r="O25" s="31"/>
      <c r="P25" s="31"/>
      <c r="Q25" s="31"/>
      <c r="R25" s="31"/>
      <c r="S25" s="31"/>
    </row>
    <row r="26" spans="1:19" x14ac:dyDescent="0.2">
      <c r="B26" s="87"/>
      <c r="C26" s="66" t="s">
        <v>115</v>
      </c>
      <c r="D26" s="66"/>
      <c r="E26" s="66"/>
      <c r="F26" s="86">
        <v>0</v>
      </c>
      <c r="G26" s="86">
        <v>0</v>
      </c>
      <c r="H26" s="86">
        <v>0</v>
      </c>
      <c r="K26" s="103"/>
      <c r="L26" s="31"/>
      <c r="M26" s="31"/>
      <c r="N26" s="31"/>
      <c r="O26" s="31"/>
      <c r="P26" s="31"/>
      <c r="Q26" s="31"/>
      <c r="R26" s="31"/>
      <c r="S26" s="31"/>
    </row>
    <row r="27" spans="1:19" s="38" customFormat="1" x14ac:dyDescent="0.2">
      <c r="A27" s="80"/>
      <c r="B27" s="81" t="s">
        <v>116</v>
      </c>
      <c r="C27" s="81"/>
      <c r="D27" s="81"/>
      <c r="E27" s="81"/>
      <c r="F27" s="82">
        <f>SUM(F28:F34)</f>
        <v>11444.719999999998</v>
      </c>
      <c r="G27" s="82">
        <f>SUM(G28:G34)</f>
        <v>10558.119999999999</v>
      </c>
      <c r="H27" s="82">
        <f>SUM(H28:H34)</f>
        <v>14696.460000000001</v>
      </c>
    </row>
    <row r="28" spans="1:19" x14ac:dyDescent="0.2">
      <c r="B28" s="83"/>
      <c r="C28" s="66" t="s">
        <v>117</v>
      </c>
      <c r="D28" s="66"/>
      <c r="E28" s="66"/>
      <c r="F28" s="86">
        <v>3043.08</v>
      </c>
      <c r="G28" s="86">
        <v>3043.11</v>
      </c>
      <c r="H28" s="86">
        <v>3387.79</v>
      </c>
      <c r="K28" s="103"/>
      <c r="L28" s="31"/>
      <c r="M28" s="31"/>
      <c r="N28" s="31"/>
      <c r="O28" s="31"/>
      <c r="P28" s="31"/>
      <c r="Q28" s="31"/>
      <c r="R28" s="31"/>
      <c r="S28" s="31"/>
    </row>
    <row r="29" spans="1:19" x14ac:dyDescent="0.2">
      <c r="B29" s="85"/>
      <c r="C29" s="66" t="s">
        <v>393</v>
      </c>
      <c r="D29" s="66"/>
      <c r="E29" s="66"/>
      <c r="F29" s="86">
        <v>7487.7</v>
      </c>
      <c r="G29" s="86">
        <v>7487.7</v>
      </c>
      <c r="H29" s="86">
        <v>11286.36</v>
      </c>
      <c r="K29" s="103"/>
      <c r="L29" s="31"/>
      <c r="M29" s="31"/>
      <c r="N29" s="31"/>
      <c r="O29" s="31"/>
      <c r="P29" s="31"/>
      <c r="Q29" s="31"/>
      <c r="R29" s="31"/>
      <c r="S29" s="31"/>
    </row>
    <row r="30" spans="1:19" x14ac:dyDescent="0.2">
      <c r="B30" s="85"/>
      <c r="C30" s="66" t="s">
        <v>118</v>
      </c>
      <c r="D30" s="66"/>
      <c r="E30" s="66"/>
      <c r="F30" s="86">
        <v>22.31</v>
      </c>
      <c r="G30" s="86">
        <v>22.31</v>
      </c>
      <c r="H30" s="86">
        <v>22.31</v>
      </c>
      <c r="I30" s="96"/>
      <c r="K30" s="103"/>
      <c r="L30" s="31"/>
      <c r="M30" s="31"/>
      <c r="N30" s="31"/>
      <c r="O30" s="31"/>
      <c r="P30" s="31"/>
      <c r="Q30" s="31"/>
      <c r="R30" s="31"/>
      <c r="S30" s="31"/>
    </row>
    <row r="31" spans="1:19" x14ac:dyDescent="0.2">
      <c r="B31" s="85"/>
      <c r="C31" s="66" t="s">
        <v>119</v>
      </c>
      <c r="D31" s="66"/>
      <c r="E31" s="66"/>
      <c r="F31" s="86">
        <v>0</v>
      </c>
      <c r="G31" s="86">
        <v>5</v>
      </c>
      <c r="H31" s="86">
        <v>0</v>
      </c>
      <c r="K31" s="103"/>
      <c r="L31" s="31"/>
      <c r="M31" s="31"/>
      <c r="N31" s="31"/>
      <c r="O31" s="31"/>
      <c r="P31" s="31"/>
      <c r="Q31" s="31"/>
      <c r="R31" s="31"/>
      <c r="S31" s="31"/>
    </row>
    <row r="32" spans="1:19" x14ac:dyDescent="0.2">
      <c r="B32" s="85"/>
      <c r="C32" s="66" t="s">
        <v>120</v>
      </c>
      <c r="D32" s="66"/>
      <c r="E32" s="66"/>
      <c r="F32" s="86">
        <v>0</v>
      </c>
      <c r="G32" s="86">
        <v>0</v>
      </c>
      <c r="H32" s="86">
        <v>0</v>
      </c>
      <c r="K32" s="103"/>
      <c r="L32" s="31"/>
      <c r="M32" s="31"/>
      <c r="N32" s="31"/>
      <c r="O32" s="31"/>
      <c r="P32" s="31"/>
      <c r="Q32" s="31"/>
      <c r="R32" s="31"/>
      <c r="S32" s="31"/>
    </row>
    <row r="33" spans="1:19" x14ac:dyDescent="0.2">
      <c r="B33" s="85"/>
      <c r="C33" s="66" t="s">
        <v>392</v>
      </c>
      <c r="D33" s="66"/>
      <c r="E33" s="66"/>
      <c r="F33" s="86">
        <v>891.63</v>
      </c>
      <c r="G33" s="86">
        <v>0</v>
      </c>
      <c r="H33" s="86">
        <v>0</v>
      </c>
      <c r="K33" s="103"/>
      <c r="L33" s="31"/>
      <c r="M33" s="31"/>
      <c r="N33" s="31"/>
      <c r="O33" s="31"/>
      <c r="P33" s="31"/>
      <c r="Q33" s="31"/>
      <c r="R33" s="31"/>
      <c r="S33" s="31"/>
    </row>
    <row r="34" spans="1:19" x14ac:dyDescent="0.2">
      <c r="B34" s="87"/>
      <c r="C34" s="66" t="s">
        <v>121</v>
      </c>
      <c r="D34" s="66"/>
      <c r="E34" s="66"/>
      <c r="F34" s="86"/>
      <c r="G34" s="86">
        <v>0</v>
      </c>
      <c r="H34" s="86">
        <v>0</v>
      </c>
      <c r="K34" s="103"/>
      <c r="L34" s="31"/>
      <c r="M34" s="31"/>
      <c r="N34" s="31"/>
      <c r="O34" s="31"/>
      <c r="P34" s="31"/>
      <c r="Q34" s="31"/>
      <c r="R34" s="31"/>
      <c r="S34" s="31"/>
    </row>
    <row r="35" spans="1:19" s="38" customFormat="1" x14ac:dyDescent="0.2">
      <c r="A35" s="80"/>
      <c r="B35" s="81" t="s">
        <v>122</v>
      </c>
      <c r="C35" s="81"/>
      <c r="D35" s="81"/>
      <c r="E35" s="81"/>
      <c r="F35" s="82">
        <v>0</v>
      </c>
      <c r="G35" s="82">
        <f>SUM(G36)</f>
        <v>0</v>
      </c>
      <c r="H35" s="82">
        <f>SUM(H36)</f>
        <v>0</v>
      </c>
    </row>
    <row r="36" spans="1:19" x14ac:dyDescent="0.2">
      <c r="B36" s="66"/>
      <c r="C36" s="66" t="s">
        <v>123</v>
      </c>
      <c r="D36" s="66"/>
      <c r="E36" s="66"/>
      <c r="F36" s="86">
        <v>0</v>
      </c>
      <c r="G36" s="86">
        <v>0</v>
      </c>
      <c r="H36" s="86">
        <v>0</v>
      </c>
      <c r="K36" s="103"/>
      <c r="L36" s="31"/>
      <c r="M36" s="31"/>
      <c r="N36" s="31"/>
      <c r="O36" s="31"/>
      <c r="P36" s="31"/>
      <c r="Q36" s="31"/>
      <c r="R36" s="31"/>
      <c r="S36" s="31"/>
    </row>
    <row r="37" spans="1:19" s="38" customFormat="1" x14ac:dyDescent="0.2">
      <c r="A37" s="80"/>
      <c r="B37" s="81" t="s">
        <v>124</v>
      </c>
      <c r="C37" s="81"/>
      <c r="D37" s="81"/>
      <c r="E37" s="81"/>
      <c r="F37" s="82">
        <f>SUM(F38:F40)</f>
        <v>0</v>
      </c>
      <c r="G37" s="82">
        <f>SUM(G38:G40)</f>
        <v>0</v>
      </c>
      <c r="H37" s="82">
        <f>SUM(H38:H40)</f>
        <v>0</v>
      </c>
    </row>
    <row r="38" spans="1:19" x14ac:dyDescent="0.2">
      <c r="B38" s="83"/>
      <c r="C38" s="66" t="s">
        <v>125</v>
      </c>
      <c r="D38" s="66"/>
      <c r="E38" s="66"/>
      <c r="F38" s="86">
        <v>0</v>
      </c>
      <c r="G38" s="86">
        <v>0</v>
      </c>
      <c r="H38" s="86">
        <v>0</v>
      </c>
      <c r="K38" s="103"/>
      <c r="L38" s="31"/>
      <c r="M38" s="31"/>
      <c r="N38" s="31"/>
      <c r="O38" s="31"/>
      <c r="P38" s="31"/>
      <c r="Q38" s="31"/>
      <c r="R38" s="31"/>
      <c r="S38" s="31"/>
    </row>
    <row r="39" spans="1:19" x14ac:dyDescent="0.2">
      <c r="B39" s="85"/>
      <c r="C39" s="66" t="s">
        <v>126</v>
      </c>
      <c r="D39" s="66"/>
      <c r="E39" s="66"/>
      <c r="F39" s="86">
        <v>0</v>
      </c>
      <c r="G39" s="86">
        <v>0</v>
      </c>
      <c r="H39" s="86">
        <v>0</v>
      </c>
      <c r="K39" s="53"/>
      <c r="L39" s="31"/>
      <c r="M39" s="31"/>
      <c r="N39" s="31"/>
      <c r="O39" s="31"/>
      <c r="P39" s="38"/>
      <c r="Q39" s="38"/>
      <c r="R39" s="31"/>
      <c r="S39" s="31"/>
    </row>
    <row r="40" spans="1:19" x14ac:dyDescent="0.2">
      <c r="B40" s="85"/>
      <c r="C40" s="66" t="s">
        <v>391</v>
      </c>
      <c r="D40" s="66"/>
      <c r="E40" s="66"/>
      <c r="F40" s="86">
        <v>0</v>
      </c>
      <c r="G40" s="86">
        <v>0</v>
      </c>
      <c r="H40" s="86">
        <v>0</v>
      </c>
      <c r="K40" s="53"/>
      <c r="L40" s="31"/>
      <c r="M40" s="31"/>
      <c r="N40" s="31"/>
      <c r="O40" s="31"/>
      <c r="P40" s="31"/>
      <c r="Q40" s="31"/>
      <c r="R40" s="31"/>
      <c r="S40" s="31"/>
    </row>
    <row r="41" spans="1:19" ht="13.5" thickBot="1" x14ac:dyDescent="0.25">
      <c r="B41" s="85"/>
      <c r="C41" s="83"/>
      <c r="D41" s="83"/>
      <c r="E41" s="83"/>
      <c r="F41" s="88"/>
      <c r="G41" s="88"/>
      <c r="H41" s="88"/>
      <c r="K41" s="31"/>
      <c r="L41" s="31"/>
      <c r="M41" s="31"/>
      <c r="N41" s="31"/>
      <c r="O41" s="31"/>
      <c r="P41" s="38"/>
      <c r="Q41" s="38"/>
      <c r="R41" s="31"/>
      <c r="S41" s="31"/>
    </row>
    <row r="42" spans="1:19" s="1" customFormat="1" ht="13.5" thickBot="1" x14ac:dyDescent="0.25">
      <c r="A42" s="77" t="s">
        <v>127</v>
      </c>
      <c r="B42" s="77"/>
      <c r="C42" s="77"/>
      <c r="D42" s="77"/>
      <c r="E42" s="77"/>
      <c r="F42" s="78">
        <f>SUM(F44,F79,F114,F142,F153,F155,F160)</f>
        <v>24849.89</v>
      </c>
      <c r="G42" s="78">
        <f>SUM(G44,G79,G114,G142,G153,G155,G160)</f>
        <v>30262.260000000002</v>
      </c>
      <c r="H42" s="78">
        <f>SUM(H44,H79,H114,H142,H153,H155,H160)</f>
        <v>26928.429999999997</v>
      </c>
      <c r="K42" s="33"/>
      <c r="L42" s="33"/>
      <c r="M42" s="33"/>
      <c r="N42" s="33"/>
      <c r="O42" s="33"/>
      <c r="P42" s="33"/>
      <c r="Q42" s="33"/>
      <c r="R42" s="33"/>
      <c r="S42" s="33"/>
    </row>
    <row r="43" spans="1:19" x14ac:dyDescent="0.2">
      <c r="B43" s="87"/>
      <c r="C43" s="87"/>
      <c r="D43" s="87"/>
      <c r="E43" s="87"/>
      <c r="F43" s="89"/>
      <c r="G43" s="89"/>
      <c r="H43" s="89"/>
      <c r="K43" s="31"/>
      <c r="L43" s="31"/>
      <c r="M43" s="31"/>
      <c r="N43" s="31"/>
      <c r="O43" s="31"/>
      <c r="P43" s="31"/>
      <c r="Q43" s="31"/>
      <c r="R43" s="31"/>
      <c r="S43" s="31"/>
    </row>
    <row r="44" spans="1:19" s="38" customFormat="1" x14ac:dyDescent="0.2">
      <c r="A44" s="80"/>
      <c r="B44" s="81" t="s">
        <v>128</v>
      </c>
      <c r="C44" s="81"/>
      <c r="D44" s="81"/>
      <c r="E44" s="81"/>
      <c r="F44" s="82">
        <f>SUM(F45,F49,F53,F57,F58,F64,F71,F77,F78)</f>
        <v>634.5</v>
      </c>
      <c r="G44" s="82">
        <f>SUM(G45,G49,G53,G57,G58,G64,G71,G77,G78)</f>
        <v>452</v>
      </c>
      <c r="H44" s="82">
        <f>SUM(H45,H49,H53,H57,H58,H64,H71,H77,H78)</f>
        <v>344</v>
      </c>
    </row>
    <row r="45" spans="1:19" ht="13.5" thickBot="1" x14ac:dyDescent="0.25">
      <c r="B45" s="83"/>
      <c r="C45" s="66" t="s">
        <v>129</v>
      </c>
      <c r="D45" s="66"/>
      <c r="E45" s="66"/>
      <c r="F45" s="82">
        <f>('100, 200-202 Kath.'!$F$17)+('100, 200-202 Orth.'!$F$17)+('100, 200-202 Islam'!$F$17)</f>
        <v>28</v>
      </c>
      <c r="G45" s="82">
        <f>('100, 200-202 Kath.'!$G$17)+('100, 200-202 Orth.'!$G$17)+('100, 200-202 Islam'!$G$17)</f>
        <v>100</v>
      </c>
      <c r="H45" s="82">
        <f>('100, 200-202 Kath.'!$H$17)+('100, 200-202 Orth.'!$H$17)+('100, 200-202 Islam'!$H$17)</f>
        <v>344</v>
      </c>
      <c r="K45" s="31"/>
      <c r="L45" s="31"/>
      <c r="M45" s="31"/>
      <c r="N45" s="31"/>
      <c r="O45" s="31"/>
      <c r="P45" s="31"/>
      <c r="Q45" s="31"/>
      <c r="R45" s="31"/>
      <c r="S45" s="31"/>
    </row>
    <row r="46" spans="1:19" x14ac:dyDescent="0.2">
      <c r="B46" s="85"/>
      <c r="C46" s="83"/>
      <c r="D46" s="66" t="s">
        <v>130</v>
      </c>
      <c r="E46" s="66"/>
      <c r="F46" s="84"/>
      <c r="G46" s="84"/>
      <c r="H46" s="84"/>
      <c r="J46" s="42" t="s">
        <v>102</v>
      </c>
      <c r="K46" s="110"/>
      <c r="L46" s="111"/>
      <c r="M46" s="112"/>
      <c r="N46" s="110"/>
      <c r="O46" s="111"/>
      <c r="P46" s="31"/>
      <c r="Q46" s="31"/>
      <c r="R46" s="31"/>
      <c r="S46" s="31"/>
    </row>
    <row r="47" spans="1:19" ht="13.5" thickBot="1" x14ac:dyDescent="0.25">
      <c r="B47" s="85"/>
      <c r="C47" s="85"/>
      <c r="D47" s="66" t="s">
        <v>103</v>
      </c>
      <c r="E47" s="66"/>
      <c r="F47" s="84"/>
      <c r="G47" s="84"/>
      <c r="H47" s="84"/>
      <c r="J47" s="45" t="s">
        <v>104</v>
      </c>
      <c r="K47" s="113"/>
      <c r="L47" s="114"/>
      <c r="M47" s="115"/>
      <c r="N47" s="113"/>
      <c r="O47" s="114"/>
      <c r="P47" s="31"/>
      <c r="Q47" s="31"/>
      <c r="R47" s="31"/>
      <c r="S47" s="31"/>
    </row>
    <row r="48" spans="1:19" x14ac:dyDescent="0.2">
      <c r="B48" s="85"/>
      <c r="C48" s="87"/>
      <c r="D48" s="66" t="s">
        <v>131</v>
      </c>
      <c r="E48" s="66"/>
      <c r="F48" s="84"/>
      <c r="G48" s="84"/>
      <c r="H48" s="84"/>
      <c r="K48" s="31"/>
      <c r="L48" s="31"/>
      <c r="M48" s="31"/>
      <c r="N48" s="31"/>
      <c r="O48" s="31"/>
      <c r="P48" s="31"/>
      <c r="Q48" s="31"/>
      <c r="R48" s="31"/>
      <c r="S48" s="31"/>
    </row>
    <row r="49" spans="2:19" x14ac:dyDescent="0.2">
      <c r="B49" s="85"/>
      <c r="C49" s="66" t="s">
        <v>132</v>
      </c>
      <c r="D49" s="66"/>
      <c r="E49" s="66"/>
      <c r="F49" s="82">
        <f>('100, 200-202 Kath.'!$F$26)+('100, 200-202 Orth.'!$F$26)+('100, 200-202 Islam'!$F$26)</f>
        <v>534.5</v>
      </c>
      <c r="G49" s="82">
        <f>('100, 200-202 Kath.'!$G$26)+('100, 200-202 Orth.'!$G$26)+('100, 200-202 Islam'!$G$26)</f>
        <v>100</v>
      </c>
      <c r="H49" s="82">
        <f>('100, 200-202 Kath.'!$H$26)+('100, 200-202 Orth.'!$H$26)+('100, 200-202 Islam'!$H$26)</f>
        <v>0</v>
      </c>
      <c r="K49" s="31"/>
      <c r="L49" s="31"/>
      <c r="M49" s="31"/>
      <c r="N49" s="31"/>
      <c r="O49" s="31"/>
      <c r="P49" s="31"/>
      <c r="Q49" s="31"/>
      <c r="R49" s="31"/>
      <c r="S49" s="31"/>
    </row>
    <row r="50" spans="2:19" x14ac:dyDescent="0.2">
      <c r="B50" s="85"/>
      <c r="C50" s="83"/>
      <c r="D50" s="66" t="s">
        <v>133</v>
      </c>
      <c r="E50" s="66"/>
      <c r="F50" s="84"/>
      <c r="G50" s="84"/>
      <c r="H50" s="84"/>
      <c r="K50" s="31"/>
      <c r="L50" s="31"/>
      <c r="M50" s="31"/>
      <c r="N50" s="31"/>
      <c r="O50" s="31"/>
      <c r="P50" s="31"/>
      <c r="Q50" s="31"/>
      <c r="R50" s="31"/>
      <c r="S50" s="31"/>
    </row>
    <row r="51" spans="2:19" x14ac:dyDescent="0.2">
      <c r="B51" s="85"/>
      <c r="C51" s="85"/>
      <c r="D51" s="66" t="s">
        <v>103</v>
      </c>
      <c r="E51" s="66"/>
      <c r="F51" s="84"/>
      <c r="G51" s="84"/>
      <c r="H51" s="84"/>
      <c r="K51" s="31"/>
      <c r="L51" s="31"/>
      <c r="M51" s="31"/>
      <c r="N51" s="31"/>
      <c r="O51" s="31"/>
      <c r="P51" s="31"/>
      <c r="Q51" s="31"/>
      <c r="R51" s="31"/>
      <c r="S51" s="31"/>
    </row>
    <row r="52" spans="2:19" x14ac:dyDescent="0.2">
      <c r="B52" s="85"/>
      <c r="C52" s="87"/>
      <c r="D52" s="66" t="s">
        <v>134</v>
      </c>
      <c r="E52" s="66"/>
      <c r="F52" s="84"/>
      <c r="G52" s="84"/>
      <c r="H52" s="84"/>
      <c r="K52" s="31"/>
      <c r="L52" s="31"/>
      <c r="M52" s="31"/>
      <c r="N52" s="31"/>
      <c r="O52" s="31"/>
      <c r="P52" s="31"/>
      <c r="Q52" s="31"/>
      <c r="R52" s="31"/>
      <c r="S52" s="31"/>
    </row>
    <row r="53" spans="2:19" x14ac:dyDescent="0.2">
      <c r="B53" s="85"/>
      <c r="C53" s="66" t="s">
        <v>135</v>
      </c>
      <c r="D53" s="66"/>
      <c r="E53" s="66"/>
      <c r="F53" s="82">
        <f>('100, 200-202 Kath.'!$F$34)+('100, 200-202 Orth.'!$F$34)+('100, 200-202 Islam'!$F$34)</f>
        <v>0</v>
      </c>
      <c r="G53" s="82">
        <f>('100, 200-202 Kath.'!$G$34)+('100, 200-202 Orth.'!$G$34)+('100, 200-202 Islam'!$G$34)</f>
        <v>100</v>
      </c>
      <c r="H53" s="82">
        <f>('100, 200-202 Kath.'!$H$34)+('100, 200-202 Orth.'!$H$34)+('100, 200-202 Islam'!$H$34)</f>
        <v>0</v>
      </c>
      <c r="K53" s="31"/>
      <c r="L53" s="31"/>
      <c r="M53" s="31"/>
      <c r="N53" s="31"/>
      <c r="O53" s="31"/>
      <c r="P53" s="31"/>
      <c r="Q53" s="31"/>
      <c r="R53" s="31"/>
      <c r="S53" s="31"/>
    </row>
    <row r="54" spans="2:19" x14ac:dyDescent="0.2">
      <c r="B54" s="85"/>
      <c r="C54" s="83"/>
      <c r="D54" s="90">
        <v>2020</v>
      </c>
      <c r="E54" s="90"/>
      <c r="F54" s="84"/>
      <c r="G54" s="84"/>
      <c r="H54" s="84"/>
      <c r="K54" s="31"/>
      <c r="L54" s="31"/>
      <c r="M54" s="31"/>
      <c r="N54" s="31"/>
      <c r="O54" s="31"/>
      <c r="P54" s="31"/>
      <c r="Q54" s="31"/>
      <c r="R54" s="31"/>
      <c r="S54" s="31"/>
    </row>
    <row r="55" spans="2:19" x14ac:dyDescent="0.2">
      <c r="B55" s="85"/>
      <c r="C55" s="85"/>
      <c r="D55" s="90" t="s">
        <v>136</v>
      </c>
      <c r="E55" s="90"/>
      <c r="F55" s="84"/>
      <c r="G55" s="84"/>
      <c r="H55" s="84"/>
      <c r="K55" s="31"/>
      <c r="L55" s="31"/>
      <c r="M55" s="31"/>
      <c r="N55" s="31"/>
      <c r="O55" s="31"/>
      <c r="P55" s="31"/>
      <c r="Q55" s="31"/>
      <c r="R55" s="31"/>
      <c r="S55" s="31"/>
    </row>
    <row r="56" spans="2:19" x14ac:dyDescent="0.2">
      <c r="B56" s="85"/>
      <c r="C56" s="87"/>
      <c r="D56" s="90">
        <v>2029</v>
      </c>
      <c r="E56" s="90"/>
      <c r="F56" s="84"/>
      <c r="G56" s="84"/>
      <c r="H56" s="84"/>
      <c r="K56" s="31"/>
      <c r="L56" s="31"/>
      <c r="M56" s="31"/>
      <c r="N56" s="31"/>
      <c r="O56" s="31"/>
      <c r="P56" s="31"/>
      <c r="Q56" s="31"/>
      <c r="R56" s="31"/>
      <c r="S56" s="31"/>
    </row>
    <row r="57" spans="2:19" x14ac:dyDescent="0.2">
      <c r="B57" s="85"/>
      <c r="C57" s="66" t="s">
        <v>137</v>
      </c>
      <c r="D57" s="66" t="s">
        <v>385</v>
      </c>
      <c r="E57" s="66"/>
      <c r="F57" s="86">
        <v>72</v>
      </c>
      <c r="G57" s="86">
        <v>80</v>
      </c>
      <c r="H57" s="86"/>
      <c r="K57" s="103"/>
      <c r="L57" s="103"/>
      <c r="M57" s="31"/>
      <c r="N57" s="31"/>
      <c r="O57" s="31"/>
      <c r="P57" s="31"/>
      <c r="Q57" s="31"/>
      <c r="R57" s="31"/>
      <c r="S57" s="31"/>
    </row>
    <row r="58" spans="2:19" x14ac:dyDescent="0.2">
      <c r="B58" s="85"/>
      <c r="C58" s="66" t="s">
        <v>138</v>
      </c>
      <c r="D58" s="66"/>
      <c r="E58" s="66"/>
      <c r="F58" s="82">
        <f>SUM(F59:F63)</f>
        <v>0</v>
      </c>
      <c r="G58" s="82">
        <f>SUM(G59:G63)</f>
        <v>0</v>
      </c>
      <c r="H58" s="82">
        <f>SUM(H59:H63)</f>
        <v>0</v>
      </c>
      <c r="K58" s="31"/>
      <c r="L58" s="31"/>
      <c r="M58" s="31"/>
      <c r="N58" s="31"/>
      <c r="O58" s="31"/>
      <c r="P58" s="31"/>
      <c r="Q58" s="31"/>
      <c r="R58" s="31"/>
      <c r="S58" s="31"/>
    </row>
    <row r="59" spans="2:19" x14ac:dyDescent="0.2">
      <c r="B59" s="85"/>
      <c r="C59" s="83"/>
      <c r="D59" s="66" t="s">
        <v>139</v>
      </c>
      <c r="E59" s="66"/>
      <c r="F59" s="86">
        <v>0</v>
      </c>
      <c r="G59" s="86">
        <v>0</v>
      </c>
      <c r="H59" s="86">
        <v>0</v>
      </c>
      <c r="K59" s="103"/>
      <c r="L59" s="103"/>
      <c r="M59" s="31"/>
      <c r="N59" s="31"/>
      <c r="O59" s="31"/>
      <c r="P59" s="31"/>
      <c r="Q59" s="31"/>
      <c r="R59" s="31"/>
      <c r="S59" s="31"/>
    </row>
    <row r="60" spans="2:19" x14ac:dyDescent="0.2">
      <c r="B60" s="85"/>
      <c r="C60" s="85"/>
      <c r="D60" s="66" t="s">
        <v>140</v>
      </c>
      <c r="E60" s="66"/>
      <c r="F60" s="86">
        <v>0</v>
      </c>
      <c r="G60" s="86">
        <v>0</v>
      </c>
      <c r="H60" s="86">
        <v>0</v>
      </c>
      <c r="K60" s="103"/>
      <c r="L60" s="103"/>
      <c r="M60" s="31"/>
      <c r="N60" s="31"/>
      <c r="O60" s="31"/>
      <c r="P60" s="31"/>
      <c r="Q60" s="31"/>
      <c r="R60" s="31"/>
      <c r="S60" s="31"/>
    </row>
    <row r="61" spans="2:19" x14ac:dyDescent="0.2">
      <c r="B61" s="85"/>
      <c r="C61" s="85"/>
      <c r="D61" s="66" t="s">
        <v>141</v>
      </c>
      <c r="E61" s="66"/>
      <c r="F61" s="86">
        <v>0</v>
      </c>
      <c r="G61" s="86">
        <v>0</v>
      </c>
      <c r="H61" s="86">
        <v>0</v>
      </c>
      <c r="K61" s="103"/>
      <c r="L61" s="31"/>
      <c r="M61" s="31"/>
      <c r="N61" s="31"/>
      <c r="O61" s="31"/>
      <c r="P61" s="31"/>
      <c r="Q61" s="31"/>
      <c r="R61" s="31"/>
      <c r="S61" s="31"/>
    </row>
    <row r="62" spans="2:19" x14ac:dyDescent="0.2">
      <c r="B62" s="85"/>
      <c r="C62" s="85"/>
      <c r="D62" s="66" t="s">
        <v>142</v>
      </c>
      <c r="E62" s="66"/>
      <c r="F62" s="86">
        <v>0</v>
      </c>
      <c r="G62" s="86">
        <v>0</v>
      </c>
      <c r="H62" s="86">
        <v>0</v>
      </c>
      <c r="K62" s="103"/>
      <c r="L62" s="31"/>
      <c r="M62" s="31"/>
      <c r="N62" s="31"/>
      <c r="O62" s="31"/>
      <c r="P62" s="31"/>
      <c r="Q62" s="31"/>
      <c r="R62" s="31"/>
      <c r="S62" s="31"/>
    </row>
    <row r="63" spans="2:19" x14ac:dyDescent="0.2">
      <c r="B63" s="85"/>
      <c r="C63" s="87"/>
      <c r="D63" s="66" t="s">
        <v>143</v>
      </c>
      <c r="E63" s="66"/>
      <c r="F63" s="86">
        <v>0</v>
      </c>
      <c r="G63" s="86">
        <v>0</v>
      </c>
      <c r="H63" s="86">
        <v>0</v>
      </c>
      <c r="K63" s="103"/>
      <c r="L63" s="31"/>
      <c r="M63" s="31"/>
      <c r="N63" s="31"/>
      <c r="O63" s="31"/>
      <c r="P63" s="31"/>
      <c r="Q63" s="31"/>
      <c r="R63" s="31"/>
      <c r="S63" s="31"/>
    </row>
    <row r="64" spans="2:19" x14ac:dyDescent="0.2">
      <c r="B64" s="85"/>
      <c r="C64" s="66" t="s">
        <v>144</v>
      </c>
      <c r="D64" s="66"/>
      <c r="E64" s="66"/>
      <c r="F64" s="82">
        <f>F66</f>
        <v>0</v>
      </c>
      <c r="G64" s="82">
        <f>SUM(G65:G70)</f>
        <v>0</v>
      </c>
      <c r="H64" s="82">
        <v>0</v>
      </c>
      <c r="K64" s="31"/>
      <c r="L64" s="31"/>
      <c r="M64" s="31"/>
      <c r="N64" s="31"/>
      <c r="O64" s="31"/>
      <c r="P64" s="31"/>
      <c r="Q64" s="31"/>
      <c r="R64" s="31"/>
      <c r="S64" s="31"/>
    </row>
    <row r="65" spans="1:19" x14ac:dyDescent="0.2">
      <c r="B65" s="85"/>
      <c r="C65" s="83"/>
      <c r="D65" s="66" t="s">
        <v>145</v>
      </c>
      <c r="E65" s="66"/>
      <c r="F65" s="86">
        <v>0</v>
      </c>
      <c r="G65" s="86">
        <v>0</v>
      </c>
      <c r="H65" s="86">
        <v>0</v>
      </c>
      <c r="K65" s="31"/>
      <c r="L65" s="31"/>
      <c r="M65" s="31"/>
      <c r="N65" s="31"/>
      <c r="O65" s="31"/>
      <c r="P65" s="31"/>
      <c r="Q65" s="31"/>
      <c r="R65" s="31"/>
      <c r="S65" s="31"/>
    </row>
    <row r="66" spans="1:19" x14ac:dyDescent="0.2">
      <c r="B66" s="85"/>
      <c r="C66" s="85"/>
      <c r="D66" s="66" t="s">
        <v>146</v>
      </c>
      <c r="E66" s="66"/>
      <c r="F66" s="86">
        <v>0</v>
      </c>
      <c r="G66" s="86">
        <v>0</v>
      </c>
      <c r="H66" s="86">
        <v>0</v>
      </c>
      <c r="I66" s="94"/>
      <c r="K66" s="31"/>
      <c r="L66" s="31"/>
      <c r="M66" s="31"/>
      <c r="N66" s="31"/>
      <c r="O66" s="31"/>
      <c r="P66" s="31"/>
      <c r="Q66" s="31"/>
      <c r="R66" s="31"/>
      <c r="S66" s="31"/>
    </row>
    <row r="67" spans="1:19" x14ac:dyDescent="0.2">
      <c r="B67" s="85"/>
      <c r="C67" s="85"/>
      <c r="D67" s="66" t="s">
        <v>147</v>
      </c>
      <c r="E67" s="66"/>
      <c r="F67" s="86">
        <v>0</v>
      </c>
      <c r="G67" s="86">
        <v>0</v>
      </c>
      <c r="H67" s="86">
        <v>0</v>
      </c>
      <c r="K67" s="31"/>
      <c r="L67" s="31"/>
      <c r="M67" s="31"/>
      <c r="N67" s="31"/>
      <c r="O67" s="31"/>
      <c r="P67" s="31"/>
      <c r="Q67" s="31"/>
      <c r="R67" s="31"/>
      <c r="S67" s="31"/>
    </row>
    <row r="68" spans="1:19" x14ac:dyDescent="0.2">
      <c r="B68" s="85"/>
      <c r="C68" s="85"/>
      <c r="D68" s="66" t="s">
        <v>148</v>
      </c>
      <c r="E68" s="66"/>
      <c r="F68" s="86">
        <v>0</v>
      </c>
      <c r="G68" s="86">
        <v>0</v>
      </c>
      <c r="H68" s="86">
        <v>0</v>
      </c>
      <c r="K68" s="31"/>
      <c r="L68" s="31"/>
      <c r="M68" s="31"/>
      <c r="N68" s="31"/>
      <c r="O68" s="31"/>
      <c r="P68" s="31"/>
      <c r="Q68" s="31"/>
      <c r="R68" s="31"/>
      <c r="S68" s="31"/>
    </row>
    <row r="69" spans="1:19" x14ac:dyDescent="0.2">
      <c r="B69" s="85"/>
      <c r="C69" s="85"/>
      <c r="D69" s="66" t="s">
        <v>149</v>
      </c>
      <c r="E69" s="66"/>
      <c r="F69" s="86">
        <v>0</v>
      </c>
      <c r="G69" s="86">
        <v>0</v>
      </c>
      <c r="H69" s="86">
        <v>0</v>
      </c>
      <c r="I69" s="21"/>
      <c r="K69" s="31"/>
      <c r="L69" s="31"/>
      <c r="M69" s="31"/>
      <c r="N69" s="31"/>
      <c r="O69" s="31"/>
      <c r="P69" s="31"/>
      <c r="Q69" s="31"/>
      <c r="R69" s="31"/>
      <c r="S69" s="31"/>
    </row>
    <row r="70" spans="1:19" x14ac:dyDescent="0.2">
      <c r="B70" s="85"/>
      <c r="C70" s="87"/>
      <c r="D70" s="66" t="s">
        <v>150</v>
      </c>
      <c r="E70" s="66"/>
      <c r="F70" s="86">
        <v>0</v>
      </c>
      <c r="G70" s="86">
        <v>0</v>
      </c>
      <c r="H70" s="86">
        <v>0</v>
      </c>
      <c r="K70" s="31"/>
      <c r="L70" s="31"/>
      <c r="M70" s="31"/>
      <c r="N70" s="31"/>
      <c r="O70" s="31"/>
      <c r="P70" s="31"/>
      <c r="Q70" s="31"/>
      <c r="R70" s="31"/>
      <c r="S70" s="31"/>
    </row>
    <row r="71" spans="1:19" x14ac:dyDescent="0.2">
      <c r="B71" s="85"/>
      <c r="C71" s="66" t="s">
        <v>151</v>
      </c>
      <c r="D71" s="66"/>
      <c r="E71" s="66"/>
      <c r="F71" s="82">
        <f>SUM(F72:F76)</f>
        <v>0</v>
      </c>
      <c r="G71" s="82">
        <f>SUM(G72:G76)</f>
        <v>72</v>
      </c>
      <c r="H71" s="82">
        <f>SUM(H72:H76)</f>
        <v>0</v>
      </c>
      <c r="K71" s="31"/>
      <c r="L71" s="31"/>
      <c r="M71" s="31"/>
      <c r="N71" s="31"/>
      <c r="O71" s="31"/>
      <c r="P71" s="31"/>
      <c r="Q71" s="31"/>
      <c r="R71" s="31"/>
      <c r="S71" s="31"/>
    </row>
    <row r="72" spans="1:19" x14ac:dyDescent="0.2">
      <c r="B72" s="85"/>
      <c r="C72" s="83"/>
      <c r="D72" s="66" t="s">
        <v>152</v>
      </c>
      <c r="E72" s="66"/>
      <c r="F72" s="86">
        <v>0</v>
      </c>
      <c r="G72" s="86">
        <v>0</v>
      </c>
      <c r="H72" s="86">
        <v>0</v>
      </c>
      <c r="K72" s="31"/>
      <c r="L72" s="31"/>
      <c r="M72" s="31"/>
      <c r="N72" s="31"/>
      <c r="O72" s="31"/>
      <c r="P72" s="31"/>
      <c r="Q72" s="31"/>
      <c r="R72" s="31"/>
      <c r="S72" s="31"/>
    </row>
    <row r="73" spans="1:19" x14ac:dyDescent="0.2">
      <c r="B73" s="85"/>
      <c r="C73" s="85"/>
      <c r="D73" s="66" t="s">
        <v>153</v>
      </c>
      <c r="E73" s="66"/>
      <c r="F73" s="86">
        <v>0</v>
      </c>
      <c r="G73" s="86">
        <v>0</v>
      </c>
      <c r="H73" s="86">
        <v>0</v>
      </c>
      <c r="K73" s="31"/>
      <c r="L73" s="31"/>
      <c r="M73" s="31"/>
      <c r="N73" s="31"/>
      <c r="O73" s="31"/>
      <c r="P73" s="31"/>
      <c r="Q73" s="31"/>
      <c r="R73" s="31"/>
      <c r="S73" s="31"/>
    </row>
    <row r="74" spans="1:19" x14ac:dyDescent="0.2">
      <c r="B74" s="85"/>
      <c r="C74" s="85"/>
      <c r="D74" s="66" t="s">
        <v>154</v>
      </c>
      <c r="E74" s="66"/>
      <c r="F74" s="86">
        <v>0</v>
      </c>
      <c r="G74" s="86">
        <v>72</v>
      </c>
      <c r="H74" s="86">
        <v>0</v>
      </c>
      <c r="K74" s="31"/>
      <c r="L74" s="31"/>
      <c r="M74" s="31"/>
      <c r="N74" s="31"/>
      <c r="O74" s="31"/>
      <c r="P74" s="31"/>
      <c r="Q74" s="31"/>
      <c r="R74" s="31"/>
      <c r="S74" s="31"/>
    </row>
    <row r="75" spans="1:19" x14ac:dyDescent="0.2">
      <c r="B75" s="85"/>
      <c r="C75" s="85"/>
      <c r="D75" s="66" t="s">
        <v>155</v>
      </c>
      <c r="E75" s="66"/>
      <c r="F75" s="86">
        <v>0</v>
      </c>
      <c r="G75" s="86">
        <v>0</v>
      </c>
      <c r="H75" s="86">
        <v>0</v>
      </c>
      <c r="K75" s="31"/>
      <c r="L75" s="31"/>
      <c r="M75" s="31"/>
      <c r="N75" s="31"/>
      <c r="O75" s="31"/>
      <c r="P75" s="31"/>
      <c r="Q75" s="31"/>
      <c r="R75" s="31"/>
      <c r="S75" s="31"/>
    </row>
    <row r="76" spans="1:19" x14ac:dyDescent="0.2">
      <c r="B76" s="85"/>
      <c r="C76" s="87"/>
      <c r="D76" s="66" t="s">
        <v>156</v>
      </c>
      <c r="E76" s="66"/>
      <c r="F76" s="86">
        <v>0</v>
      </c>
      <c r="G76" s="86">
        <v>0</v>
      </c>
      <c r="H76" s="86">
        <v>0</v>
      </c>
      <c r="K76" s="103"/>
      <c r="L76" s="31"/>
      <c r="M76" s="31"/>
      <c r="N76" s="31"/>
      <c r="O76" s="31"/>
      <c r="P76" s="31"/>
      <c r="Q76" s="31"/>
      <c r="R76" s="31"/>
      <c r="S76" s="31"/>
    </row>
    <row r="77" spans="1:19" x14ac:dyDescent="0.2">
      <c r="B77" s="85"/>
      <c r="C77" s="66" t="s">
        <v>157</v>
      </c>
      <c r="D77" s="66" t="s">
        <v>158</v>
      </c>
      <c r="E77" s="66"/>
      <c r="F77" s="86">
        <v>0</v>
      </c>
      <c r="G77" s="86">
        <v>0</v>
      </c>
      <c r="H77" s="86">
        <v>0</v>
      </c>
      <c r="K77" s="103"/>
      <c r="L77" s="31"/>
      <c r="M77" s="31"/>
      <c r="N77" s="31"/>
      <c r="O77" s="31"/>
      <c r="P77" s="31"/>
      <c r="Q77" s="31"/>
      <c r="R77" s="31"/>
      <c r="S77" s="31"/>
    </row>
    <row r="78" spans="1:19" x14ac:dyDescent="0.2">
      <c r="B78" s="87"/>
      <c r="C78" s="66" t="s">
        <v>159</v>
      </c>
      <c r="D78" s="66" t="s">
        <v>160</v>
      </c>
      <c r="E78" s="66"/>
      <c r="F78" s="86">
        <v>0</v>
      </c>
      <c r="G78" s="86">
        <v>0</v>
      </c>
      <c r="H78" s="86">
        <v>0</v>
      </c>
      <c r="I78" s="94"/>
      <c r="K78" s="103"/>
      <c r="L78" s="31"/>
      <c r="M78" s="31"/>
      <c r="N78" s="31"/>
      <c r="O78" s="31"/>
      <c r="P78" s="31"/>
      <c r="Q78" s="31"/>
      <c r="R78" s="31"/>
      <c r="S78" s="31"/>
    </row>
    <row r="79" spans="1:19" s="38" customFormat="1" x14ac:dyDescent="0.2">
      <c r="A79" s="80"/>
      <c r="B79" s="81" t="s">
        <v>161</v>
      </c>
      <c r="C79" s="81"/>
      <c r="D79" s="81"/>
      <c r="E79" s="81"/>
      <c r="F79" s="82">
        <f>SUM(F80,F88,F96,F101,F107,F108,F112,F113)</f>
        <v>22257.46</v>
      </c>
      <c r="G79" s="82">
        <f>SUM(G80,G88,G96,G101,G107,G108,G112,G113)</f>
        <v>25280.260000000002</v>
      </c>
      <c r="H79" s="82">
        <f>SUM(H80,H88,H96,H101,H107,H108,H112,H113)</f>
        <v>24318.809999999998</v>
      </c>
    </row>
    <row r="80" spans="1:19" x14ac:dyDescent="0.2">
      <c r="B80" s="83"/>
      <c r="C80" s="66" t="s">
        <v>162</v>
      </c>
      <c r="D80" s="66"/>
      <c r="E80" s="66"/>
      <c r="F80" s="82">
        <f>SUM(F81:F87)</f>
        <v>8608.1999999999989</v>
      </c>
      <c r="G80" s="82">
        <f>SUM(G81:G87)</f>
        <v>12980</v>
      </c>
      <c r="H80" s="82">
        <f>SUM(H81:H87)</f>
        <v>11515.369999999999</v>
      </c>
      <c r="K80" s="31"/>
      <c r="L80" s="31"/>
      <c r="M80" s="31"/>
      <c r="N80" s="31"/>
      <c r="O80" s="31"/>
      <c r="P80" s="31"/>
      <c r="Q80" s="31"/>
      <c r="R80" s="31"/>
      <c r="S80" s="31"/>
    </row>
    <row r="81" spans="2:19" x14ac:dyDescent="0.2">
      <c r="B81" s="85"/>
      <c r="C81" s="83"/>
      <c r="D81" s="66" t="s">
        <v>163</v>
      </c>
      <c r="E81" s="66"/>
      <c r="F81" s="86">
        <v>3450.01</v>
      </c>
      <c r="G81" s="86">
        <v>4000</v>
      </c>
      <c r="H81" s="86">
        <v>2733.7</v>
      </c>
      <c r="I81" s="103"/>
      <c r="K81" s="31"/>
      <c r="L81" s="31"/>
      <c r="M81" s="31"/>
      <c r="N81" s="31"/>
      <c r="O81" s="31"/>
      <c r="P81" s="31"/>
      <c r="Q81" s="31"/>
      <c r="R81" s="31"/>
      <c r="S81" s="31"/>
    </row>
    <row r="82" spans="2:19" x14ac:dyDescent="0.2">
      <c r="B82" s="85"/>
      <c r="C82" s="85"/>
      <c r="D82" s="66" t="s">
        <v>164</v>
      </c>
      <c r="E82" s="66"/>
      <c r="F82" s="86">
        <v>480.6</v>
      </c>
      <c r="G82" s="86">
        <v>500</v>
      </c>
      <c r="H82" s="86">
        <v>138.02000000000001</v>
      </c>
      <c r="K82" s="31"/>
      <c r="L82" s="31"/>
      <c r="M82" s="31"/>
      <c r="N82" s="31"/>
      <c r="O82" s="31"/>
      <c r="P82" s="31"/>
      <c r="Q82" s="31"/>
      <c r="R82" s="31"/>
      <c r="S82" s="31"/>
    </row>
    <row r="83" spans="2:19" x14ac:dyDescent="0.2">
      <c r="B83" s="85"/>
      <c r="C83" s="85"/>
      <c r="D83" s="66" t="s">
        <v>382</v>
      </c>
      <c r="E83" s="66"/>
      <c r="F83" s="86">
        <v>0</v>
      </c>
      <c r="G83" s="86">
        <v>500</v>
      </c>
      <c r="H83" s="86">
        <v>0</v>
      </c>
      <c r="K83" s="31"/>
      <c r="L83" s="31"/>
      <c r="M83" s="31"/>
      <c r="N83" s="31"/>
      <c r="O83" s="31"/>
      <c r="P83" s="31"/>
      <c r="Q83" s="31"/>
      <c r="R83" s="31"/>
      <c r="S83" s="31"/>
    </row>
    <row r="84" spans="2:19" x14ac:dyDescent="0.2">
      <c r="B84" s="85"/>
      <c r="C84" s="85"/>
      <c r="D84" s="66" t="s">
        <v>165</v>
      </c>
      <c r="E84" s="66"/>
      <c r="F84" s="86">
        <v>1514.25</v>
      </c>
      <c r="G84" s="86">
        <v>5000</v>
      </c>
      <c r="H84" s="86">
        <v>5470.16</v>
      </c>
      <c r="I84" s="103"/>
      <c r="J84" s="31"/>
      <c r="K84" s="53"/>
      <c r="L84" s="103"/>
      <c r="M84" s="103"/>
      <c r="N84" s="103"/>
      <c r="O84" s="103"/>
      <c r="P84" s="103"/>
      <c r="Q84" s="31"/>
      <c r="R84" s="31"/>
      <c r="S84" s="31"/>
    </row>
    <row r="85" spans="2:19" x14ac:dyDescent="0.2">
      <c r="B85" s="85"/>
      <c r="C85" s="85"/>
      <c r="D85" s="66" t="s">
        <v>166</v>
      </c>
      <c r="E85" s="66"/>
      <c r="F85" s="86">
        <v>2194.21</v>
      </c>
      <c r="G85" s="86">
        <v>2400</v>
      </c>
      <c r="H85" s="86">
        <v>2427.39</v>
      </c>
      <c r="J85" s="96"/>
      <c r="K85" s="53"/>
      <c r="L85" s="31"/>
      <c r="M85" s="31"/>
      <c r="N85" s="31"/>
      <c r="O85" s="31"/>
      <c r="P85" s="31"/>
      <c r="Q85" s="31"/>
      <c r="R85" s="31"/>
      <c r="S85" s="31"/>
    </row>
    <row r="86" spans="2:19" x14ac:dyDescent="0.2">
      <c r="B86" s="85"/>
      <c r="C86" s="85"/>
      <c r="D86" s="66" t="s">
        <v>167</v>
      </c>
      <c r="E86" s="66"/>
      <c r="F86" s="86">
        <v>585</v>
      </c>
      <c r="G86" s="86">
        <v>80</v>
      </c>
      <c r="H86" s="86">
        <v>80</v>
      </c>
      <c r="J86" s="96"/>
      <c r="K86" s="31"/>
      <c r="L86" s="31"/>
      <c r="M86" s="31"/>
      <c r="N86" s="31"/>
      <c r="O86" s="31"/>
      <c r="P86" s="31"/>
      <c r="Q86" s="31"/>
      <c r="R86" s="31"/>
      <c r="S86" s="31"/>
    </row>
    <row r="87" spans="2:19" x14ac:dyDescent="0.2">
      <c r="B87" s="85"/>
      <c r="C87" s="87"/>
      <c r="D87" s="66" t="s">
        <v>168</v>
      </c>
      <c r="E87" s="66"/>
      <c r="F87" s="86">
        <v>384.13</v>
      </c>
      <c r="G87" s="86">
        <v>500</v>
      </c>
      <c r="H87" s="86">
        <v>666.1</v>
      </c>
      <c r="I87" s="94"/>
      <c r="J87" s="96"/>
      <c r="K87" s="53"/>
      <c r="L87" s="31"/>
      <c r="M87" s="31"/>
      <c r="N87" s="31"/>
      <c r="O87" s="31"/>
      <c r="P87" s="31"/>
      <c r="Q87" s="31"/>
      <c r="R87" s="31"/>
      <c r="S87" s="31"/>
    </row>
    <row r="88" spans="2:19" x14ac:dyDescent="0.2">
      <c r="B88" s="85"/>
      <c r="C88" s="66" t="s">
        <v>169</v>
      </c>
      <c r="D88" s="66"/>
      <c r="E88" s="66"/>
      <c r="F88" s="82">
        <f>SUM(F89:F95)</f>
        <v>0</v>
      </c>
      <c r="G88" s="82">
        <f>SUM(G89:G95)</f>
        <v>0</v>
      </c>
      <c r="H88" s="82">
        <f>SUM(H89:H95)</f>
        <v>0</v>
      </c>
      <c r="J88" s="96"/>
      <c r="K88" s="31"/>
      <c r="L88" s="31"/>
      <c r="M88" s="31"/>
      <c r="N88" s="31"/>
      <c r="O88" s="31"/>
      <c r="P88" s="31"/>
      <c r="Q88" s="31"/>
      <c r="R88" s="31"/>
      <c r="S88" s="31"/>
    </row>
    <row r="89" spans="2:19" x14ac:dyDescent="0.2">
      <c r="B89" s="85"/>
      <c r="C89" s="83"/>
      <c r="D89" s="66" t="s">
        <v>170</v>
      </c>
      <c r="E89" s="66"/>
      <c r="F89" s="86">
        <v>0</v>
      </c>
      <c r="G89" s="86">
        <v>0</v>
      </c>
      <c r="H89" s="86">
        <v>0</v>
      </c>
      <c r="J89" s="96"/>
      <c r="K89" s="31"/>
      <c r="L89" s="31"/>
      <c r="M89" s="31"/>
      <c r="N89" s="31"/>
      <c r="O89" s="31"/>
      <c r="P89" s="31"/>
      <c r="Q89" s="31"/>
      <c r="R89" s="31"/>
      <c r="S89" s="31"/>
    </row>
    <row r="90" spans="2:19" x14ac:dyDescent="0.2">
      <c r="B90" s="85"/>
      <c r="C90" s="85"/>
      <c r="D90" s="66" t="s">
        <v>171</v>
      </c>
      <c r="E90" s="66"/>
      <c r="F90" s="86">
        <v>0</v>
      </c>
      <c r="G90" s="86">
        <v>0</v>
      </c>
      <c r="H90" s="86">
        <v>0</v>
      </c>
      <c r="J90" s="96"/>
      <c r="K90" s="31"/>
      <c r="L90" s="31"/>
      <c r="M90" s="31"/>
      <c r="N90" s="31"/>
      <c r="O90" s="31"/>
      <c r="P90" s="31"/>
      <c r="Q90" s="31"/>
      <c r="R90" s="31"/>
      <c r="S90" s="31"/>
    </row>
    <row r="91" spans="2:19" x14ac:dyDescent="0.2">
      <c r="B91" s="85"/>
      <c r="C91" s="85"/>
      <c r="D91" s="66" t="s">
        <v>172</v>
      </c>
      <c r="E91" s="66"/>
      <c r="F91" s="86">
        <v>0</v>
      </c>
      <c r="G91" s="86">
        <v>0</v>
      </c>
      <c r="H91" s="86">
        <v>0</v>
      </c>
      <c r="J91" s="96"/>
      <c r="K91" s="31"/>
      <c r="L91" s="31"/>
      <c r="M91" s="31"/>
      <c r="N91" s="31"/>
      <c r="O91" s="31"/>
      <c r="P91" s="31"/>
      <c r="Q91" s="31"/>
      <c r="R91" s="31"/>
      <c r="S91" s="31"/>
    </row>
    <row r="92" spans="2:19" x14ac:dyDescent="0.2">
      <c r="B92" s="85"/>
      <c r="C92" s="85"/>
      <c r="D92" s="66" t="s">
        <v>173</v>
      </c>
      <c r="E92" s="66"/>
      <c r="F92" s="86">
        <v>0</v>
      </c>
      <c r="G92" s="86">
        <v>0</v>
      </c>
      <c r="H92" s="86">
        <v>0</v>
      </c>
      <c r="J92" s="96"/>
      <c r="K92" s="31"/>
      <c r="L92" s="31"/>
      <c r="M92" s="31"/>
      <c r="N92" s="31"/>
      <c r="O92" s="31"/>
      <c r="P92" s="31"/>
      <c r="Q92" s="31"/>
      <c r="R92" s="31"/>
      <c r="S92" s="31"/>
    </row>
    <row r="93" spans="2:19" x14ac:dyDescent="0.2">
      <c r="B93" s="85"/>
      <c r="C93" s="85"/>
      <c r="D93" s="66" t="s">
        <v>174</v>
      </c>
      <c r="E93" s="66"/>
      <c r="F93" s="86">
        <v>0</v>
      </c>
      <c r="G93" s="86">
        <v>0</v>
      </c>
      <c r="H93" s="86">
        <v>0</v>
      </c>
      <c r="J93" s="96"/>
      <c r="K93" s="31"/>
      <c r="L93" s="31"/>
      <c r="M93" s="31"/>
      <c r="N93" s="31"/>
      <c r="O93" s="31"/>
      <c r="P93" s="31"/>
      <c r="Q93" s="31"/>
      <c r="R93" s="31"/>
      <c r="S93" s="31"/>
    </row>
    <row r="94" spans="2:19" x14ac:dyDescent="0.2">
      <c r="B94" s="85"/>
      <c r="C94" s="85"/>
      <c r="D94" s="66" t="s">
        <v>175</v>
      </c>
      <c r="E94" s="66"/>
      <c r="F94" s="86">
        <v>0</v>
      </c>
      <c r="G94" s="86">
        <v>0</v>
      </c>
      <c r="H94" s="86">
        <v>0</v>
      </c>
      <c r="I94" s="95"/>
      <c r="J94" s="97"/>
      <c r="K94" s="31"/>
      <c r="L94" s="31"/>
      <c r="M94" s="31"/>
      <c r="N94" s="31"/>
      <c r="O94" s="31"/>
      <c r="P94" s="31"/>
      <c r="Q94" s="31"/>
      <c r="R94" s="31"/>
      <c r="S94" s="31"/>
    </row>
    <row r="95" spans="2:19" x14ac:dyDescent="0.2">
      <c r="B95" s="85"/>
      <c r="C95" s="87"/>
      <c r="D95" s="66" t="s">
        <v>176</v>
      </c>
      <c r="E95" s="66"/>
      <c r="F95" s="86">
        <v>0</v>
      </c>
      <c r="G95" s="86">
        <v>0</v>
      </c>
      <c r="H95" s="86">
        <v>0</v>
      </c>
      <c r="J95" s="97"/>
      <c r="K95" s="31"/>
      <c r="L95" s="31"/>
      <c r="M95" s="31"/>
      <c r="N95" s="31"/>
      <c r="O95" s="31"/>
      <c r="P95" s="31"/>
      <c r="Q95" s="31"/>
      <c r="R95" s="31"/>
      <c r="S95" s="31"/>
    </row>
    <row r="96" spans="2:19" x14ac:dyDescent="0.2">
      <c r="B96" s="85"/>
      <c r="C96" s="66" t="s">
        <v>177</v>
      </c>
      <c r="D96" s="66"/>
      <c r="E96" s="66"/>
      <c r="F96" s="82">
        <f>SUM(F97:F100)</f>
        <v>9988.58</v>
      </c>
      <c r="G96" s="82">
        <f>SUM(G97:G100)</f>
        <v>7160.26</v>
      </c>
      <c r="H96" s="82">
        <f>SUM(H97:H100)</f>
        <v>3315.17</v>
      </c>
      <c r="J96" s="97"/>
      <c r="K96" s="31"/>
      <c r="L96" s="31"/>
      <c r="M96" s="31"/>
      <c r="N96" s="31"/>
      <c r="O96" s="31"/>
      <c r="P96" s="31"/>
      <c r="Q96" s="31"/>
      <c r="R96" s="31"/>
      <c r="S96" s="31"/>
    </row>
    <row r="97" spans="2:19" x14ac:dyDescent="0.2">
      <c r="B97" s="85"/>
      <c r="C97" s="83"/>
      <c r="D97" s="66" t="s">
        <v>178</v>
      </c>
      <c r="E97" s="66"/>
      <c r="F97" s="86">
        <v>6533.98</v>
      </c>
      <c r="G97" s="86">
        <v>5000</v>
      </c>
      <c r="H97" s="86">
        <v>2537.56</v>
      </c>
      <c r="J97" s="97"/>
      <c r="K97" s="103"/>
      <c r="L97" s="31"/>
      <c r="M97" s="31"/>
      <c r="N97" s="31"/>
      <c r="O97" s="31"/>
      <c r="P97" s="31"/>
      <c r="Q97" s="31"/>
      <c r="R97" s="31"/>
      <c r="S97" s="31"/>
    </row>
    <row r="98" spans="2:19" x14ac:dyDescent="0.2">
      <c r="B98" s="85"/>
      <c r="C98" s="85"/>
      <c r="D98" s="66" t="s">
        <v>179</v>
      </c>
      <c r="E98" s="66"/>
      <c r="F98" s="86">
        <v>704.13</v>
      </c>
      <c r="G98" s="86">
        <v>660.26</v>
      </c>
      <c r="H98" s="86">
        <v>777.61</v>
      </c>
      <c r="J98" s="97"/>
      <c r="K98" s="103"/>
      <c r="L98" s="31"/>
      <c r="M98" s="31"/>
      <c r="N98" s="31"/>
      <c r="O98" s="31"/>
      <c r="P98" s="31"/>
      <c r="Q98" s="31"/>
      <c r="R98" s="31"/>
      <c r="S98" s="31"/>
    </row>
    <row r="99" spans="2:19" x14ac:dyDescent="0.2">
      <c r="B99" s="85"/>
      <c r="C99" s="85"/>
      <c r="D99" s="66" t="s">
        <v>180</v>
      </c>
      <c r="E99" s="66"/>
      <c r="F99" s="86">
        <v>80</v>
      </c>
      <c r="G99" s="86">
        <v>0</v>
      </c>
      <c r="H99" s="86">
        <v>0</v>
      </c>
      <c r="J99" s="97"/>
      <c r="K99" s="103"/>
      <c r="L99" s="31"/>
      <c r="M99" s="31"/>
      <c r="N99" s="31"/>
      <c r="O99" s="31"/>
      <c r="P99" s="31"/>
      <c r="Q99" s="31"/>
      <c r="R99" s="31"/>
      <c r="S99" s="31"/>
    </row>
    <row r="100" spans="2:19" x14ac:dyDescent="0.2">
      <c r="B100" s="85"/>
      <c r="C100" s="87"/>
      <c r="D100" s="66" t="s">
        <v>386</v>
      </c>
      <c r="E100" s="66"/>
      <c r="F100" s="86">
        <v>2670.47</v>
      </c>
      <c r="G100" s="86">
        <v>1500</v>
      </c>
      <c r="H100" s="86">
        <v>0</v>
      </c>
      <c r="J100" s="97"/>
      <c r="K100" s="31"/>
      <c r="L100" s="31"/>
      <c r="M100" s="31"/>
      <c r="N100" s="31"/>
      <c r="O100" s="31"/>
      <c r="P100" s="31"/>
      <c r="Q100" s="31"/>
      <c r="R100" s="31"/>
      <c r="S100" s="31"/>
    </row>
    <row r="101" spans="2:19" x14ac:dyDescent="0.2">
      <c r="B101" s="85"/>
      <c r="C101" s="66" t="s">
        <v>396</v>
      </c>
      <c r="D101" s="66"/>
      <c r="E101" s="66"/>
      <c r="F101" s="82">
        <f>SUM(F102:F106)</f>
        <v>3532.37</v>
      </c>
      <c r="G101" s="82">
        <f>SUM(G102:G106)</f>
        <v>5000</v>
      </c>
      <c r="H101" s="82">
        <f>SUM(H102:H106)</f>
        <v>9357.0399999999991</v>
      </c>
      <c r="K101" s="31"/>
      <c r="L101" s="31"/>
      <c r="M101" s="31"/>
      <c r="N101" s="31"/>
      <c r="O101" s="31"/>
      <c r="P101" s="31"/>
      <c r="Q101" s="31"/>
      <c r="R101" s="31"/>
      <c r="S101" s="31"/>
    </row>
    <row r="102" spans="2:19" x14ac:dyDescent="0.2">
      <c r="B102" s="85"/>
      <c r="C102" s="83"/>
      <c r="D102" s="66" t="s">
        <v>181</v>
      </c>
      <c r="E102" s="66"/>
      <c r="F102" s="86">
        <v>0</v>
      </c>
      <c r="G102" s="86">
        <v>0</v>
      </c>
      <c r="H102" s="86">
        <v>0</v>
      </c>
      <c r="K102" s="31"/>
      <c r="L102" s="31"/>
      <c r="M102" s="31"/>
      <c r="N102" s="31"/>
      <c r="O102" s="31"/>
      <c r="P102" s="31"/>
      <c r="Q102" s="31"/>
      <c r="R102" s="31"/>
      <c r="S102" s="31"/>
    </row>
    <row r="103" spans="2:19" x14ac:dyDescent="0.2">
      <c r="B103" s="85"/>
      <c r="C103" s="85"/>
      <c r="D103" s="66" t="s">
        <v>403</v>
      </c>
      <c r="E103" s="66"/>
      <c r="F103" s="86">
        <v>0</v>
      </c>
      <c r="G103" s="86">
        <v>0</v>
      </c>
      <c r="H103" s="86">
        <v>2411.17</v>
      </c>
      <c r="K103" s="31"/>
      <c r="L103" s="31"/>
      <c r="M103" s="31"/>
      <c r="N103" s="31"/>
      <c r="O103" s="31"/>
      <c r="P103" s="31"/>
      <c r="Q103" s="31"/>
      <c r="R103" s="31"/>
      <c r="S103" s="31"/>
    </row>
    <row r="104" spans="2:19" x14ac:dyDescent="0.2">
      <c r="B104" s="85"/>
      <c r="C104" s="85"/>
      <c r="D104" s="66" t="s">
        <v>397</v>
      </c>
      <c r="E104" s="66"/>
      <c r="F104" s="86">
        <v>2914.94</v>
      </c>
      <c r="G104" s="86">
        <v>4000</v>
      </c>
      <c r="H104" s="86">
        <v>4338.1099999999997</v>
      </c>
      <c r="J104" s="94" t="s">
        <v>389</v>
      </c>
      <c r="K104" s="31"/>
      <c r="L104" s="31"/>
      <c r="M104" s="31"/>
      <c r="N104" s="31"/>
      <c r="O104" s="31"/>
      <c r="P104" s="31"/>
      <c r="Q104" s="31"/>
      <c r="R104" s="31"/>
      <c r="S104" s="31"/>
    </row>
    <row r="105" spans="2:19" x14ac:dyDescent="0.2">
      <c r="B105" s="85"/>
      <c r="C105" s="85"/>
      <c r="D105" s="66" t="s">
        <v>398</v>
      </c>
      <c r="E105" s="66"/>
      <c r="F105" s="86">
        <v>480.81</v>
      </c>
      <c r="G105" s="86">
        <v>500</v>
      </c>
      <c r="H105" s="86">
        <v>860.49</v>
      </c>
      <c r="K105" s="31"/>
      <c r="L105" s="31"/>
      <c r="M105" s="31"/>
      <c r="N105" s="31"/>
      <c r="O105" s="31"/>
      <c r="P105" s="31"/>
      <c r="Q105" s="31"/>
      <c r="R105" s="31"/>
      <c r="S105" s="31"/>
    </row>
    <row r="106" spans="2:19" x14ac:dyDescent="0.2">
      <c r="B106" s="85"/>
      <c r="C106" s="87"/>
      <c r="D106" s="66" t="s">
        <v>399</v>
      </c>
      <c r="E106" s="66"/>
      <c r="F106" s="86">
        <v>136.62</v>
      </c>
      <c r="G106" s="86">
        <v>500</v>
      </c>
      <c r="H106" s="86">
        <v>1747.27</v>
      </c>
      <c r="I106" s="94"/>
      <c r="K106" s="103"/>
      <c r="L106" s="31"/>
      <c r="M106" s="31"/>
      <c r="N106" s="31"/>
      <c r="O106" s="31"/>
      <c r="P106" s="31"/>
      <c r="Q106" s="31"/>
      <c r="R106" s="31"/>
      <c r="S106" s="31"/>
    </row>
    <row r="107" spans="2:19" x14ac:dyDescent="0.2">
      <c r="B107" s="85"/>
      <c r="C107" s="66" t="s">
        <v>182</v>
      </c>
      <c r="D107" s="66"/>
      <c r="E107" s="66"/>
      <c r="F107" s="86"/>
      <c r="G107" s="86">
        <v>0</v>
      </c>
      <c r="H107" s="86"/>
      <c r="K107" s="31"/>
      <c r="L107" s="31"/>
      <c r="M107" s="31"/>
      <c r="N107" s="31"/>
      <c r="O107" s="31"/>
      <c r="P107" s="31"/>
      <c r="Q107" s="31"/>
      <c r="R107" s="31"/>
      <c r="S107" s="31"/>
    </row>
    <row r="108" spans="2:19" x14ac:dyDescent="0.2">
      <c r="B108" s="85"/>
      <c r="C108" s="66" t="s">
        <v>183</v>
      </c>
      <c r="D108" s="66"/>
      <c r="E108" s="66"/>
      <c r="F108" s="82">
        <f>SUM(F109:F111)</f>
        <v>128.31</v>
      </c>
      <c r="G108" s="82">
        <f>SUM(G109:G111)</f>
        <v>140</v>
      </c>
      <c r="H108" s="82">
        <f>SUM(H109:H111)</f>
        <v>131.22999999999999</v>
      </c>
      <c r="K108" s="31"/>
      <c r="L108" s="31"/>
      <c r="M108" s="31"/>
      <c r="N108" s="31"/>
      <c r="O108" s="31"/>
      <c r="P108" s="31"/>
      <c r="Q108" s="31"/>
      <c r="R108" s="31"/>
      <c r="S108" s="31"/>
    </row>
    <row r="109" spans="2:19" x14ac:dyDescent="0.2">
      <c r="B109" s="85"/>
      <c r="C109" s="83"/>
      <c r="D109" s="66" t="s">
        <v>184</v>
      </c>
      <c r="E109" s="66"/>
      <c r="F109" s="86">
        <v>0</v>
      </c>
      <c r="G109" s="86">
        <v>0</v>
      </c>
      <c r="H109" s="86">
        <v>0</v>
      </c>
      <c r="K109" s="103"/>
      <c r="L109" s="31"/>
      <c r="M109" s="31"/>
      <c r="N109" s="31"/>
      <c r="O109" s="31"/>
      <c r="P109" s="31"/>
      <c r="Q109" s="31"/>
      <c r="R109" s="31"/>
      <c r="S109" s="31"/>
    </row>
    <row r="110" spans="2:19" x14ac:dyDescent="0.2">
      <c r="B110" s="85"/>
      <c r="C110" s="85"/>
      <c r="D110" s="66" t="s">
        <v>185</v>
      </c>
      <c r="E110" s="66"/>
      <c r="F110" s="86">
        <v>128.31</v>
      </c>
      <c r="G110" s="86">
        <v>140</v>
      </c>
      <c r="H110" s="86">
        <v>131.22999999999999</v>
      </c>
      <c r="K110" s="103"/>
      <c r="L110" s="31"/>
      <c r="M110" s="31"/>
      <c r="N110" s="31"/>
      <c r="O110" s="31"/>
      <c r="P110" s="31"/>
      <c r="Q110" s="31"/>
      <c r="R110" s="31"/>
      <c r="S110" s="31"/>
    </row>
    <row r="111" spans="2:19" x14ac:dyDescent="0.2">
      <c r="B111" s="85"/>
      <c r="C111" s="87"/>
      <c r="D111" s="66" t="s">
        <v>186</v>
      </c>
      <c r="E111" s="66"/>
      <c r="F111" s="86">
        <v>0</v>
      </c>
      <c r="G111" s="86">
        <v>0</v>
      </c>
      <c r="H111" s="86">
        <v>0</v>
      </c>
      <c r="K111" s="116"/>
      <c r="L111" s="31"/>
      <c r="M111" s="31"/>
      <c r="N111" s="31"/>
      <c r="O111" s="31"/>
      <c r="P111" s="31"/>
      <c r="Q111" s="31"/>
      <c r="R111" s="31"/>
      <c r="S111" s="31"/>
    </row>
    <row r="112" spans="2:19" x14ac:dyDescent="0.2">
      <c r="B112" s="85"/>
      <c r="C112" s="66" t="s">
        <v>187</v>
      </c>
      <c r="D112" s="66"/>
      <c r="E112" s="66"/>
      <c r="F112" s="86">
        <v>0</v>
      </c>
      <c r="G112" s="86">
        <v>0</v>
      </c>
      <c r="H112" s="86"/>
      <c r="K112" s="116"/>
      <c r="L112" s="31"/>
      <c r="M112" s="31"/>
      <c r="N112" s="31"/>
      <c r="O112" s="31"/>
      <c r="P112" s="31"/>
      <c r="Q112" s="31"/>
      <c r="R112" s="31"/>
      <c r="S112" s="31"/>
    </row>
    <row r="113" spans="1:19" x14ac:dyDescent="0.2">
      <c r="B113" s="87"/>
      <c r="C113" s="66" t="s">
        <v>380</v>
      </c>
      <c r="D113" s="66"/>
      <c r="E113" s="66"/>
      <c r="F113" s="86">
        <v>0</v>
      </c>
      <c r="G113" s="86">
        <v>0</v>
      </c>
      <c r="H113" s="86">
        <v>0</v>
      </c>
      <c r="K113" s="103"/>
      <c r="L113" s="103"/>
      <c r="M113" s="31"/>
      <c r="N113" s="31"/>
      <c r="O113" s="31"/>
      <c r="P113" s="31"/>
      <c r="Q113" s="31"/>
      <c r="R113" s="31"/>
      <c r="S113" s="31"/>
    </row>
    <row r="114" spans="1:19" s="38" customFormat="1" x14ac:dyDescent="0.2">
      <c r="A114" s="80"/>
      <c r="B114" s="81" t="s">
        <v>188</v>
      </c>
      <c r="C114" s="81"/>
      <c r="D114" s="81"/>
      <c r="E114" s="81"/>
      <c r="F114" s="82">
        <f>SUM(F115,F126,F127,F130,F131,F132,F133,F134,F135,F141)</f>
        <v>1398.62</v>
      </c>
      <c r="G114" s="82">
        <f>SUM(G115,G126,G127,G130,G131,G132,G133,G134,G135,G142)</f>
        <v>3930</v>
      </c>
      <c r="H114" s="82">
        <f>SUM(H115,H126,H127,H130,H131,H132,H133,H134,H135,H141)</f>
        <v>1653.26</v>
      </c>
    </row>
    <row r="115" spans="1:19" x14ac:dyDescent="0.2">
      <c r="B115" s="83"/>
      <c r="C115" s="66" t="s">
        <v>189</v>
      </c>
      <c r="D115" s="66"/>
      <c r="E115" s="66"/>
      <c r="F115" s="82">
        <f>SUM(F116:F125)</f>
        <v>190.42000000000002</v>
      </c>
      <c r="G115" s="82">
        <f>SUM(G116:G125)</f>
        <v>2435</v>
      </c>
      <c r="H115" s="82">
        <f>SUM(H116:H125)</f>
        <v>754.83999999999992</v>
      </c>
      <c r="K115" s="31"/>
      <c r="L115" s="31"/>
      <c r="M115" s="31"/>
      <c r="N115" s="31"/>
      <c r="O115" s="31"/>
      <c r="P115" s="31"/>
      <c r="Q115" s="31"/>
      <c r="R115" s="31"/>
      <c r="S115" s="31"/>
    </row>
    <row r="116" spans="1:19" ht="15" x14ac:dyDescent="0.2">
      <c r="B116" s="85"/>
      <c r="C116" s="83"/>
      <c r="D116" s="66" t="s">
        <v>190</v>
      </c>
      <c r="E116" s="66"/>
      <c r="F116" s="86">
        <v>0</v>
      </c>
      <c r="G116" s="86">
        <v>150</v>
      </c>
      <c r="H116" s="86">
        <v>0</v>
      </c>
      <c r="I116" s="102"/>
      <c r="K116" s="103"/>
      <c r="L116" s="31"/>
      <c r="M116" s="31"/>
      <c r="N116" s="31"/>
      <c r="O116" s="31"/>
      <c r="P116" s="31"/>
      <c r="Q116" s="31"/>
      <c r="R116" s="31"/>
      <c r="S116" s="31"/>
    </row>
    <row r="117" spans="1:19" ht="15" x14ac:dyDescent="0.2">
      <c r="B117" s="85"/>
      <c r="C117" s="85"/>
      <c r="D117" s="66" t="s">
        <v>191</v>
      </c>
      <c r="E117" s="66"/>
      <c r="F117" s="86">
        <v>17.399999999999999</v>
      </c>
      <c r="G117" s="86">
        <v>25</v>
      </c>
      <c r="H117" s="86">
        <f>-I117</f>
        <v>0</v>
      </c>
      <c r="I117" s="102"/>
      <c r="K117" s="103"/>
      <c r="L117" s="31"/>
      <c r="M117" s="31"/>
      <c r="N117" s="31"/>
      <c r="O117" s="31"/>
      <c r="P117" s="31"/>
      <c r="Q117" s="31"/>
      <c r="R117" s="31"/>
      <c r="S117" s="31"/>
    </row>
    <row r="118" spans="1:19" x14ac:dyDescent="0.2">
      <c r="B118" s="85"/>
      <c r="C118" s="85"/>
      <c r="D118" s="66" t="s">
        <v>192</v>
      </c>
      <c r="E118" s="66"/>
      <c r="F118" s="86">
        <v>0</v>
      </c>
      <c r="G118" s="86">
        <v>0</v>
      </c>
      <c r="H118" s="86">
        <v>0</v>
      </c>
      <c r="K118" s="103"/>
      <c r="L118" s="31"/>
      <c r="M118" s="31"/>
      <c r="N118" s="31"/>
      <c r="O118" s="31"/>
      <c r="P118" s="31"/>
      <c r="Q118" s="31"/>
      <c r="R118" s="31"/>
      <c r="S118" s="31"/>
    </row>
    <row r="119" spans="1:19" x14ac:dyDescent="0.2">
      <c r="B119" s="85"/>
      <c r="C119" s="85"/>
      <c r="D119" s="66" t="s">
        <v>406</v>
      </c>
      <c r="E119" s="66"/>
      <c r="F119" s="86">
        <v>0</v>
      </c>
      <c r="G119" s="86">
        <v>0</v>
      </c>
      <c r="H119" s="86">
        <v>377.55</v>
      </c>
      <c r="K119" s="103"/>
      <c r="L119" s="31"/>
      <c r="M119" s="31"/>
      <c r="N119" s="31"/>
      <c r="O119" s="31"/>
      <c r="P119" s="31"/>
      <c r="Q119" s="31"/>
      <c r="R119" s="31"/>
      <c r="S119" s="31"/>
    </row>
    <row r="120" spans="1:19" x14ac:dyDescent="0.2">
      <c r="B120" s="85"/>
      <c r="C120" s="85"/>
      <c r="D120" s="66" t="s">
        <v>405</v>
      </c>
      <c r="E120" s="66"/>
      <c r="F120" s="86">
        <v>0</v>
      </c>
      <c r="G120" s="86">
        <v>0</v>
      </c>
      <c r="H120" s="86">
        <v>200</v>
      </c>
      <c r="K120" s="103"/>
      <c r="L120" s="31"/>
      <c r="M120" s="31"/>
      <c r="N120" s="31"/>
      <c r="O120" s="31"/>
      <c r="P120" s="31"/>
      <c r="Q120" s="31"/>
      <c r="R120" s="31"/>
      <c r="S120" s="31"/>
    </row>
    <row r="121" spans="1:19" x14ac:dyDescent="0.2">
      <c r="B121" s="85"/>
      <c r="C121" s="85"/>
      <c r="D121" s="66" t="s">
        <v>387</v>
      </c>
      <c r="E121" s="66"/>
      <c r="F121" s="86">
        <v>0</v>
      </c>
      <c r="G121" s="86">
        <v>0</v>
      </c>
      <c r="H121" s="86">
        <v>40</v>
      </c>
      <c r="K121" s="103"/>
      <c r="L121" s="31"/>
      <c r="M121" s="31"/>
      <c r="N121" s="31"/>
      <c r="O121" s="31"/>
      <c r="P121" s="31"/>
      <c r="Q121" s="31"/>
      <c r="R121" s="31"/>
      <c r="S121" s="31"/>
    </row>
    <row r="122" spans="1:19" x14ac:dyDescent="0.2">
      <c r="B122" s="85"/>
      <c r="C122" s="85"/>
      <c r="D122" s="66" t="s">
        <v>193</v>
      </c>
      <c r="E122" s="66"/>
      <c r="F122" s="86">
        <v>60</v>
      </c>
      <c r="G122" s="86">
        <v>60</v>
      </c>
      <c r="H122" s="86">
        <v>60</v>
      </c>
      <c r="K122" s="103"/>
      <c r="L122" s="31"/>
      <c r="M122" s="31"/>
      <c r="N122" s="31"/>
      <c r="O122" s="31"/>
      <c r="P122" s="31"/>
      <c r="Q122" s="31"/>
      <c r="R122" s="31"/>
      <c r="S122" s="31"/>
    </row>
    <row r="123" spans="1:19" x14ac:dyDescent="0.2">
      <c r="B123" s="85"/>
      <c r="C123" s="85"/>
      <c r="D123" s="66" t="s">
        <v>194</v>
      </c>
      <c r="E123" s="66"/>
      <c r="F123" s="86">
        <v>107</v>
      </c>
      <c r="G123" s="86">
        <v>100</v>
      </c>
      <c r="H123" s="86">
        <v>59.8</v>
      </c>
      <c r="K123" s="103"/>
      <c r="L123" s="31"/>
      <c r="M123" s="31"/>
      <c r="N123" s="31"/>
      <c r="O123" s="31"/>
      <c r="P123" s="31"/>
      <c r="Q123" s="31"/>
      <c r="R123" s="31"/>
      <c r="S123" s="31"/>
    </row>
    <row r="124" spans="1:19" x14ac:dyDescent="0.2">
      <c r="B124" s="85"/>
      <c r="C124" s="85"/>
      <c r="D124" s="66" t="s">
        <v>407</v>
      </c>
      <c r="E124" s="66"/>
      <c r="F124" s="86">
        <v>6.02</v>
      </c>
      <c r="G124" s="86">
        <v>100</v>
      </c>
      <c r="H124" s="86">
        <v>17.489999999999998</v>
      </c>
      <c r="K124" s="103"/>
      <c r="L124" s="31"/>
      <c r="M124" s="31"/>
      <c r="N124" s="31"/>
      <c r="O124" s="31"/>
      <c r="P124" s="31"/>
      <c r="Q124" s="31"/>
      <c r="R124" s="31"/>
      <c r="S124" s="31"/>
    </row>
    <row r="125" spans="1:19" x14ac:dyDescent="0.2">
      <c r="B125" s="85"/>
      <c r="C125" s="87"/>
      <c r="D125" s="66" t="s">
        <v>195</v>
      </c>
      <c r="E125" s="66"/>
      <c r="F125" s="86">
        <v>0</v>
      </c>
      <c r="G125" s="86">
        <v>2000</v>
      </c>
      <c r="H125" s="86">
        <v>0</v>
      </c>
      <c r="K125" s="103"/>
      <c r="L125" s="31"/>
      <c r="M125" s="31"/>
      <c r="N125" s="31"/>
      <c r="O125" s="31"/>
      <c r="P125" s="31"/>
      <c r="Q125" s="31"/>
      <c r="R125" s="31"/>
      <c r="S125" s="31"/>
    </row>
    <row r="126" spans="1:19" x14ac:dyDescent="0.2">
      <c r="B126" s="85"/>
      <c r="C126" s="66" t="s">
        <v>196</v>
      </c>
      <c r="D126" s="66"/>
      <c r="E126" s="66"/>
      <c r="F126" s="86">
        <v>499.8</v>
      </c>
      <c r="G126" s="86">
        <v>500</v>
      </c>
      <c r="H126" s="86">
        <v>498.42</v>
      </c>
      <c r="I126" s="103"/>
      <c r="K126" s="31"/>
      <c r="L126" s="31"/>
      <c r="M126" s="31"/>
      <c r="N126" s="31"/>
      <c r="O126" s="31"/>
      <c r="P126" s="31"/>
      <c r="Q126" s="31"/>
      <c r="R126" s="31"/>
      <c r="S126" s="31"/>
    </row>
    <row r="127" spans="1:19" x14ac:dyDescent="0.2">
      <c r="B127" s="85"/>
      <c r="C127" s="66" t="s">
        <v>197</v>
      </c>
      <c r="D127" s="66"/>
      <c r="E127" s="66"/>
      <c r="F127" s="82">
        <f>SUM(F128:F129)</f>
        <v>0</v>
      </c>
      <c r="G127" s="82"/>
      <c r="H127" s="82">
        <f>SUM(H128:H129)</f>
        <v>0</v>
      </c>
      <c r="K127" s="31"/>
      <c r="L127" s="31"/>
      <c r="M127" s="31"/>
      <c r="N127" s="31"/>
      <c r="O127" s="31"/>
      <c r="P127" s="31"/>
      <c r="Q127" s="31"/>
      <c r="R127" s="31"/>
      <c r="S127" s="31"/>
    </row>
    <row r="128" spans="1:19" x14ac:dyDescent="0.2">
      <c r="B128" s="85"/>
      <c r="C128" s="83"/>
      <c r="D128" s="66" t="s">
        <v>198</v>
      </c>
      <c r="E128" s="66"/>
      <c r="F128" s="86">
        <v>0</v>
      </c>
      <c r="G128" s="86">
        <v>0</v>
      </c>
      <c r="H128" s="86">
        <v>0</v>
      </c>
      <c r="K128" s="31"/>
      <c r="L128" s="31"/>
      <c r="M128" s="31"/>
      <c r="N128" s="31"/>
      <c r="O128" s="31"/>
      <c r="P128" s="31"/>
      <c r="Q128" s="31"/>
      <c r="R128" s="31"/>
      <c r="S128" s="31"/>
    </row>
    <row r="129" spans="1:19" x14ac:dyDescent="0.2">
      <c r="B129" s="85"/>
      <c r="C129" s="87"/>
      <c r="D129" s="66" t="s">
        <v>199</v>
      </c>
      <c r="E129" s="66"/>
      <c r="F129" s="86">
        <v>0</v>
      </c>
      <c r="G129" s="86">
        <v>0</v>
      </c>
      <c r="H129" s="86">
        <v>0</v>
      </c>
      <c r="K129" s="31"/>
      <c r="L129" s="31"/>
      <c r="M129" s="31"/>
      <c r="N129" s="31"/>
      <c r="O129" s="31"/>
      <c r="P129" s="31"/>
      <c r="Q129" s="31"/>
      <c r="R129" s="31"/>
      <c r="S129" s="31"/>
    </row>
    <row r="130" spans="1:19" x14ac:dyDescent="0.2">
      <c r="B130" s="85"/>
      <c r="C130" s="66" t="s">
        <v>200</v>
      </c>
      <c r="D130" s="66"/>
      <c r="E130" s="66"/>
      <c r="F130" s="86">
        <v>0</v>
      </c>
      <c r="G130" s="86">
        <v>20</v>
      </c>
      <c r="H130" s="86">
        <v>25</v>
      </c>
      <c r="I130" s="103"/>
      <c r="K130" s="31"/>
      <c r="L130" s="31"/>
      <c r="M130" s="31"/>
      <c r="N130" s="31"/>
      <c r="O130" s="31"/>
      <c r="P130" s="31"/>
      <c r="Q130" s="31"/>
      <c r="R130" s="31"/>
      <c r="S130" s="31"/>
    </row>
    <row r="131" spans="1:19" x14ac:dyDescent="0.2">
      <c r="B131" s="85"/>
      <c r="C131" s="66" t="s">
        <v>201</v>
      </c>
      <c r="D131" s="66"/>
      <c r="E131" s="66"/>
      <c r="F131" s="86">
        <v>20</v>
      </c>
      <c r="G131" s="86">
        <v>0</v>
      </c>
      <c r="H131" s="86">
        <v>0</v>
      </c>
    </row>
    <row r="132" spans="1:19" x14ac:dyDescent="0.2">
      <c r="B132" s="85"/>
      <c r="C132" s="66" t="s">
        <v>202</v>
      </c>
      <c r="D132" s="66"/>
      <c r="E132" s="66"/>
      <c r="F132" s="86">
        <v>0</v>
      </c>
      <c r="G132" s="86">
        <v>0</v>
      </c>
      <c r="H132" s="86">
        <v>0</v>
      </c>
      <c r="J132" s="98"/>
    </row>
    <row r="133" spans="1:19" x14ac:dyDescent="0.2">
      <c r="B133" s="85"/>
      <c r="C133" s="66" t="s">
        <v>203</v>
      </c>
      <c r="D133" s="66"/>
      <c r="E133" s="66"/>
      <c r="F133" s="86">
        <v>0</v>
      </c>
      <c r="G133" s="86">
        <v>0</v>
      </c>
      <c r="H133" s="86">
        <v>0</v>
      </c>
      <c r="J133" s="98"/>
    </row>
    <row r="134" spans="1:19" x14ac:dyDescent="0.2">
      <c r="B134" s="85"/>
      <c r="C134" s="66" t="s">
        <v>204</v>
      </c>
      <c r="D134" s="66" t="s">
        <v>205</v>
      </c>
      <c r="E134" s="66"/>
      <c r="F134" s="86">
        <v>688.4</v>
      </c>
      <c r="G134" s="86">
        <v>375</v>
      </c>
      <c r="H134" s="86">
        <v>375</v>
      </c>
      <c r="J134" s="98"/>
    </row>
    <row r="135" spans="1:19" x14ac:dyDescent="0.2">
      <c r="B135" s="85"/>
      <c r="C135" s="66" t="s">
        <v>206</v>
      </c>
      <c r="D135" s="66"/>
      <c r="E135" s="66"/>
      <c r="F135" s="82">
        <f>SUM(F136:F140)</f>
        <v>0</v>
      </c>
      <c r="G135" s="82">
        <f>SUM(G136:G140)</f>
        <v>0</v>
      </c>
      <c r="H135" s="82">
        <f>SUM(H136:H140)</f>
        <v>0</v>
      </c>
      <c r="J135" s="98"/>
    </row>
    <row r="136" spans="1:19" x14ac:dyDescent="0.2">
      <c r="B136" s="85"/>
      <c r="C136" s="83"/>
      <c r="D136" s="66" t="s">
        <v>207</v>
      </c>
      <c r="E136" s="66"/>
      <c r="F136" s="86">
        <v>0</v>
      </c>
      <c r="G136" s="86">
        <v>0</v>
      </c>
      <c r="H136" s="86">
        <v>0</v>
      </c>
      <c r="J136" s="98"/>
    </row>
    <row r="137" spans="1:19" x14ac:dyDescent="0.2">
      <c r="B137" s="85"/>
      <c r="C137" s="85"/>
      <c r="D137" s="66" t="s">
        <v>208</v>
      </c>
      <c r="E137" s="66"/>
      <c r="F137" s="86">
        <v>0</v>
      </c>
      <c r="G137" s="86">
        <v>0</v>
      </c>
      <c r="H137" s="86">
        <v>0</v>
      </c>
    </row>
    <row r="138" spans="1:19" x14ac:dyDescent="0.2">
      <c r="B138" s="85"/>
      <c r="C138" s="85"/>
      <c r="D138" s="66" t="s">
        <v>209</v>
      </c>
      <c r="E138" s="66"/>
      <c r="F138" s="86">
        <v>0</v>
      </c>
      <c r="G138" s="86">
        <v>0</v>
      </c>
      <c r="H138" s="86">
        <v>0</v>
      </c>
    </row>
    <row r="139" spans="1:19" x14ac:dyDescent="0.2">
      <c r="B139" s="85"/>
      <c r="C139" s="85"/>
      <c r="D139" s="66" t="s">
        <v>210</v>
      </c>
      <c r="E139" s="66"/>
      <c r="F139" s="86">
        <v>0</v>
      </c>
      <c r="G139" s="86">
        <v>0</v>
      </c>
      <c r="H139" s="86">
        <v>0</v>
      </c>
    </row>
    <row r="140" spans="1:19" x14ac:dyDescent="0.2">
      <c r="B140" s="85"/>
      <c r="C140" s="87"/>
      <c r="D140" s="66" t="s">
        <v>211</v>
      </c>
      <c r="E140" s="66"/>
      <c r="F140" s="86">
        <v>0</v>
      </c>
      <c r="G140" s="86">
        <v>0</v>
      </c>
      <c r="H140" s="86">
        <v>0</v>
      </c>
    </row>
    <row r="141" spans="1:19" x14ac:dyDescent="0.2">
      <c r="B141" s="87"/>
      <c r="C141" s="66" t="s">
        <v>212</v>
      </c>
      <c r="D141" s="66"/>
      <c r="E141" s="66"/>
      <c r="F141" s="86">
        <v>0</v>
      </c>
      <c r="G141" s="86">
        <v>0</v>
      </c>
      <c r="H141" s="86">
        <v>0</v>
      </c>
    </row>
    <row r="142" spans="1:19" s="38" customFormat="1" x14ac:dyDescent="0.2">
      <c r="A142" s="80"/>
      <c r="B142" s="81" t="s">
        <v>213</v>
      </c>
      <c r="C142" s="81"/>
      <c r="D142" s="81"/>
      <c r="E142" s="81"/>
      <c r="F142" s="82">
        <f>SUM(F143:F152)</f>
        <v>559.30999999999995</v>
      </c>
      <c r="G142" s="82">
        <f>SUM(G143:G152)</f>
        <v>600</v>
      </c>
      <c r="H142" s="82">
        <f>SUM(H143:H152)</f>
        <v>612.36</v>
      </c>
    </row>
    <row r="143" spans="1:19" x14ac:dyDescent="0.2">
      <c r="B143" s="83"/>
      <c r="C143" s="66" t="s">
        <v>214</v>
      </c>
      <c r="D143" s="66"/>
      <c r="E143" s="66"/>
      <c r="F143" s="86">
        <v>0</v>
      </c>
      <c r="G143" s="86">
        <v>0</v>
      </c>
      <c r="H143" s="86">
        <v>0</v>
      </c>
    </row>
    <row r="144" spans="1:19" x14ac:dyDescent="0.2">
      <c r="B144" s="85"/>
      <c r="C144" s="66" t="s">
        <v>215</v>
      </c>
      <c r="D144" s="66"/>
      <c r="E144" s="66"/>
      <c r="F144" s="86">
        <v>0</v>
      </c>
      <c r="G144" s="86">
        <v>0</v>
      </c>
      <c r="H144" s="86">
        <v>0</v>
      </c>
    </row>
    <row r="145" spans="1:8" x14ac:dyDescent="0.2">
      <c r="B145" s="85"/>
      <c r="C145" s="66" t="s">
        <v>216</v>
      </c>
      <c r="D145" s="66"/>
      <c r="E145" s="66"/>
      <c r="F145" s="86">
        <v>0</v>
      </c>
      <c r="G145" s="86">
        <v>0</v>
      </c>
      <c r="H145" s="99">
        <v>0</v>
      </c>
    </row>
    <row r="146" spans="1:8" x14ac:dyDescent="0.2">
      <c r="B146" s="85"/>
      <c r="C146" s="66" t="s">
        <v>217</v>
      </c>
      <c r="D146" s="66"/>
      <c r="E146" s="66"/>
      <c r="F146" s="86">
        <v>0</v>
      </c>
      <c r="G146" s="86">
        <v>0</v>
      </c>
      <c r="H146" s="86">
        <v>0</v>
      </c>
    </row>
    <row r="147" spans="1:8" x14ac:dyDescent="0.2">
      <c r="B147" s="85"/>
      <c r="C147" s="66" t="s">
        <v>218</v>
      </c>
      <c r="D147" s="66"/>
      <c r="E147" s="66"/>
      <c r="F147" s="86">
        <v>0</v>
      </c>
      <c r="G147" s="86">
        <v>0</v>
      </c>
      <c r="H147" s="86">
        <v>0</v>
      </c>
    </row>
    <row r="148" spans="1:8" x14ac:dyDescent="0.2">
      <c r="B148" s="85"/>
      <c r="C148" s="66" t="s">
        <v>219</v>
      </c>
      <c r="D148" s="66"/>
      <c r="E148" s="66"/>
      <c r="F148" s="86">
        <v>559.30999999999995</v>
      </c>
      <c r="G148" s="86">
        <v>600</v>
      </c>
      <c r="H148" s="86">
        <v>612.36</v>
      </c>
    </row>
    <row r="149" spans="1:8" x14ac:dyDescent="0.2">
      <c r="B149" s="85"/>
      <c r="C149" s="66" t="s">
        <v>220</v>
      </c>
      <c r="D149" s="66"/>
      <c r="E149" s="66"/>
      <c r="F149" s="86">
        <v>0</v>
      </c>
      <c r="G149" s="86">
        <v>0</v>
      </c>
      <c r="H149" s="86">
        <v>0</v>
      </c>
    </row>
    <row r="150" spans="1:8" x14ac:dyDescent="0.2">
      <c r="B150" s="85"/>
      <c r="C150" s="66" t="s">
        <v>221</v>
      </c>
      <c r="D150" s="66"/>
      <c r="E150" s="66"/>
      <c r="F150" s="86">
        <v>0</v>
      </c>
      <c r="G150" s="86">
        <v>0</v>
      </c>
      <c r="H150" s="86">
        <v>0</v>
      </c>
    </row>
    <row r="151" spans="1:8" x14ac:dyDescent="0.2">
      <c r="B151" s="85"/>
      <c r="C151" s="66" t="s">
        <v>222</v>
      </c>
      <c r="D151" s="66"/>
      <c r="E151" s="66"/>
      <c r="F151" s="86">
        <v>0</v>
      </c>
      <c r="G151" s="86">
        <v>0</v>
      </c>
      <c r="H151" s="86">
        <v>0</v>
      </c>
    </row>
    <row r="152" spans="1:8" x14ac:dyDescent="0.2">
      <c r="B152" s="87"/>
      <c r="C152" s="66" t="s">
        <v>223</v>
      </c>
      <c r="D152" s="66"/>
      <c r="E152" s="66"/>
      <c r="F152" s="86">
        <v>0</v>
      </c>
      <c r="G152" s="86">
        <v>0</v>
      </c>
      <c r="H152" s="86">
        <v>0</v>
      </c>
    </row>
    <row r="153" spans="1:8" s="38" customFormat="1" x14ac:dyDescent="0.2">
      <c r="A153" s="80"/>
      <c r="B153" s="81" t="s">
        <v>224</v>
      </c>
      <c r="C153" s="81"/>
      <c r="D153" s="81"/>
      <c r="E153" s="81"/>
      <c r="F153" s="82">
        <f>SUM(F154)</f>
        <v>0</v>
      </c>
      <c r="G153" s="82">
        <v>0</v>
      </c>
      <c r="H153" s="82">
        <f>SUM(H154)</f>
        <v>0</v>
      </c>
    </row>
    <row r="154" spans="1:8" x14ac:dyDescent="0.2">
      <c r="B154" s="66"/>
      <c r="C154" s="66" t="s">
        <v>225</v>
      </c>
      <c r="D154" s="66"/>
      <c r="E154" s="66"/>
      <c r="F154" s="86">
        <v>0</v>
      </c>
      <c r="G154" s="86">
        <v>0</v>
      </c>
      <c r="H154" s="86">
        <v>0</v>
      </c>
    </row>
    <row r="155" spans="1:8" s="38" customFormat="1" x14ac:dyDescent="0.2">
      <c r="A155" s="80"/>
      <c r="B155" s="81" t="s">
        <v>226</v>
      </c>
      <c r="C155" s="81"/>
      <c r="D155" s="81"/>
      <c r="E155" s="81"/>
      <c r="F155" s="82">
        <f>SUM(F156:F159)</f>
        <v>0</v>
      </c>
      <c r="G155" s="82">
        <f>SUM(G156:G159)</f>
        <v>0</v>
      </c>
      <c r="H155" s="82">
        <f>SUM(H156:H159)</f>
        <v>0</v>
      </c>
    </row>
    <row r="156" spans="1:8" x14ac:dyDescent="0.2">
      <c r="B156" s="83"/>
      <c r="C156" s="66" t="s">
        <v>227</v>
      </c>
      <c r="D156" s="66"/>
      <c r="E156" s="66"/>
      <c r="F156" s="86">
        <v>0</v>
      </c>
      <c r="G156" s="86">
        <v>0</v>
      </c>
      <c r="H156" s="86">
        <v>0</v>
      </c>
    </row>
    <row r="157" spans="1:8" x14ac:dyDescent="0.2">
      <c r="B157" s="85"/>
      <c r="C157" s="66" t="s">
        <v>228</v>
      </c>
      <c r="D157" s="66"/>
      <c r="E157" s="66"/>
      <c r="F157" s="86">
        <v>0</v>
      </c>
      <c r="G157" s="86">
        <v>0</v>
      </c>
      <c r="H157" s="86">
        <v>0</v>
      </c>
    </row>
    <row r="158" spans="1:8" x14ac:dyDescent="0.2">
      <c r="B158" s="85"/>
      <c r="C158" s="66" t="s">
        <v>229</v>
      </c>
      <c r="D158" s="66"/>
      <c r="E158" s="66"/>
      <c r="F158" s="86">
        <v>0</v>
      </c>
      <c r="G158" s="86">
        <v>0</v>
      </c>
      <c r="H158" s="86">
        <v>0</v>
      </c>
    </row>
    <row r="159" spans="1:8" x14ac:dyDescent="0.2">
      <c r="B159" s="87"/>
      <c r="C159" s="66" t="s">
        <v>230</v>
      </c>
      <c r="D159" s="66"/>
      <c r="E159" s="66"/>
      <c r="F159" s="86">
        <v>0</v>
      </c>
      <c r="G159" s="86">
        <v>0</v>
      </c>
      <c r="H159" s="86">
        <v>0</v>
      </c>
    </row>
    <row r="160" spans="1:8" s="38" customFormat="1" x14ac:dyDescent="0.2">
      <c r="A160" s="80"/>
      <c r="B160" s="81" t="s">
        <v>231</v>
      </c>
      <c r="C160" s="81"/>
      <c r="D160" s="81"/>
      <c r="E160" s="81"/>
      <c r="F160" s="91">
        <v>0</v>
      </c>
      <c r="G160" s="91">
        <v>0</v>
      </c>
      <c r="H160" s="91">
        <v>0</v>
      </c>
    </row>
    <row r="161" spans="1:8" ht="13.5" thickBot="1" x14ac:dyDescent="0.25">
      <c r="B161" s="83"/>
      <c r="C161" s="83"/>
      <c r="D161" s="83"/>
      <c r="E161" s="83"/>
      <c r="F161" s="88"/>
      <c r="G161" s="88"/>
      <c r="H161" s="88"/>
    </row>
    <row r="162" spans="1:8" s="1" customFormat="1" ht="13.5" thickBot="1" x14ac:dyDescent="0.25">
      <c r="A162" s="77" t="s">
        <v>232</v>
      </c>
      <c r="B162" s="77"/>
      <c r="C162" s="77"/>
      <c r="D162" s="77"/>
      <c r="E162" s="77"/>
      <c r="F162" s="78">
        <f>SUM(F164:F165)</f>
        <v>0</v>
      </c>
      <c r="G162" s="78">
        <f>SUM(G164:G165)</f>
        <v>0</v>
      </c>
      <c r="H162" s="78">
        <v>0</v>
      </c>
    </row>
    <row r="163" spans="1:8" x14ac:dyDescent="0.2">
      <c r="B163" s="87"/>
      <c r="C163" s="87"/>
      <c r="D163" s="87"/>
      <c r="E163" s="87"/>
      <c r="F163" s="89"/>
      <c r="G163" s="89"/>
      <c r="H163" s="89"/>
    </row>
    <row r="164" spans="1:8" x14ac:dyDescent="0.2">
      <c r="B164" s="66" t="s">
        <v>233</v>
      </c>
      <c r="C164" s="66"/>
      <c r="D164" s="66"/>
      <c r="E164" s="66"/>
      <c r="F164" s="86">
        <v>0</v>
      </c>
      <c r="G164" s="86">
        <v>0</v>
      </c>
      <c r="H164" s="86">
        <v>0</v>
      </c>
    </row>
    <row r="165" spans="1:8" x14ac:dyDescent="0.2">
      <c r="B165" s="66" t="s">
        <v>234</v>
      </c>
      <c r="C165" s="66"/>
      <c r="D165" s="66"/>
      <c r="E165" s="66"/>
      <c r="F165" s="86">
        <v>0</v>
      </c>
      <c r="G165" s="86">
        <v>0</v>
      </c>
      <c r="H165" s="86">
        <v>0</v>
      </c>
    </row>
    <row r="166" spans="1:8" ht="13.5" thickBot="1" x14ac:dyDescent="0.25">
      <c r="B166" s="66"/>
      <c r="C166" s="66"/>
      <c r="D166" s="66"/>
      <c r="E166" s="66"/>
      <c r="F166" s="92"/>
      <c r="G166" s="92"/>
      <c r="H166" s="92"/>
    </row>
    <row r="167" spans="1:8" s="1" customFormat="1" ht="13.5" thickBot="1" x14ac:dyDescent="0.25">
      <c r="A167" s="77" t="s">
        <v>235</v>
      </c>
      <c r="B167" s="77"/>
      <c r="C167" s="77"/>
      <c r="D167" s="77"/>
      <c r="E167" s="77"/>
      <c r="F167" s="78">
        <f>SUM(F169,F175,F194,F200,F209,F212,F216)</f>
        <v>41441.24</v>
      </c>
      <c r="G167" s="78">
        <f>SUM(G169,G175,G194,G200,G209,G212,G216)</f>
        <v>792500</v>
      </c>
      <c r="H167" s="78">
        <f>SUM(H169,H175,H194,H200,H209,H212,H216)</f>
        <v>0</v>
      </c>
    </row>
    <row r="168" spans="1:8" x14ac:dyDescent="0.2">
      <c r="B168" s="66"/>
      <c r="C168" s="66"/>
      <c r="D168" s="66"/>
      <c r="E168" s="66"/>
      <c r="F168" s="92"/>
      <c r="G168" s="92"/>
      <c r="H168" s="92"/>
    </row>
    <row r="169" spans="1:8" s="38" customFormat="1" x14ac:dyDescent="0.2">
      <c r="A169" s="80"/>
      <c r="B169" s="81" t="s">
        <v>236</v>
      </c>
      <c r="C169" s="81"/>
      <c r="D169" s="81"/>
      <c r="E169" s="81"/>
      <c r="F169" s="82">
        <v>41441.24</v>
      </c>
      <c r="G169" s="82">
        <f>SUM(G170:G174)</f>
        <v>537016.53</v>
      </c>
      <c r="H169" s="82">
        <f>SUM(H170:H174)</f>
        <v>0</v>
      </c>
    </row>
    <row r="170" spans="1:8" x14ac:dyDescent="0.2">
      <c r="B170" s="83"/>
      <c r="C170" s="66" t="s">
        <v>237</v>
      </c>
      <c r="D170" s="66"/>
      <c r="E170" s="66"/>
      <c r="F170" s="86">
        <v>0</v>
      </c>
      <c r="G170" s="86">
        <v>255483.48</v>
      </c>
      <c r="H170" s="86">
        <v>0</v>
      </c>
    </row>
    <row r="171" spans="1:8" x14ac:dyDescent="0.2">
      <c r="B171" s="85"/>
      <c r="C171" s="66" t="s">
        <v>238</v>
      </c>
      <c r="D171" s="66"/>
      <c r="E171" s="66"/>
      <c r="F171" s="86">
        <v>0</v>
      </c>
      <c r="G171" s="86">
        <v>0</v>
      </c>
      <c r="H171" s="86">
        <v>0</v>
      </c>
    </row>
    <row r="172" spans="1:8" x14ac:dyDescent="0.2">
      <c r="B172" s="85"/>
      <c r="C172" s="66" t="s">
        <v>239</v>
      </c>
      <c r="D172" s="66"/>
      <c r="E172" s="66"/>
      <c r="F172" s="86">
        <v>0</v>
      </c>
      <c r="G172" s="86">
        <v>281533.05</v>
      </c>
      <c r="H172" s="86">
        <v>0</v>
      </c>
    </row>
    <row r="173" spans="1:8" x14ac:dyDescent="0.2">
      <c r="B173" s="85"/>
      <c r="C173" s="66" t="s">
        <v>240</v>
      </c>
      <c r="D173" s="66"/>
      <c r="E173" s="66"/>
      <c r="F173" s="86">
        <v>0</v>
      </c>
      <c r="G173" s="86">
        <v>0</v>
      </c>
      <c r="H173" s="86">
        <v>0</v>
      </c>
    </row>
    <row r="174" spans="1:8" x14ac:dyDescent="0.2">
      <c r="B174" s="87"/>
      <c r="C174" s="66" t="s">
        <v>241</v>
      </c>
      <c r="D174" s="66"/>
      <c r="E174" s="66"/>
      <c r="F174" s="86">
        <v>0</v>
      </c>
      <c r="G174" s="86">
        <v>0</v>
      </c>
      <c r="H174" s="86">
        <v>0</v>
      </c>
    </row>
    <row r="175" spans="1:8" s="38" customFormat="1" x14ac:dyDescent="0.2">
      <c r="A175" s="80"/>
      <c r="B175" s="81" t="s">
        <v>242</v>
      </c>
      <c r="C175" s="81"/>
      <c r="D175" s="81"/>
      <c r="E175" s="81"/>
      <c r="F175" s="82">
        <f>SUM(F176,F182,F188)</f>
        <v>0</v>
      </c>
      <c r="G175" s="82">
        <f>SUM(G176,G182,G188)</f>
        <v>0</v>
      </c>
      <c r="H175" s="82">
        <f>SUM(H176,H182,H188)</f>
        <v>0</v>
      </c>
    </row>
    <row r="176" spans="1:8" x14ac:dyDescent="0.2">
      <c r="B176" s="83"/>
      <c r="C176" s="66" t="s">
        <v>243</v>
      </c>
      <c r="D176" s="66"/>
      <c r="E176" s="66"/>
      <c r="F176" s="82">
        <f>SUM(F177:F181)</f>
        <v>0</v>
      </c>
      <c r="G176" s="82">
        <f>SUM(G177:G181)</f>
        <v>0</v>
      </c>
      <c r="H176" s="82">
        <f>SUM(H177:H181)</f>
        <v>0</v>
      </c>
    </row>
    <row r="177" spans="2:8" x14ac:dyDescent="0.2">
      <c r="B177" s="85"/>
      <c r="C177" s="83"/>
      <c r="D177" s="66" t="s">
        <v>244</v>
      </c>
      <c r="E177" s="66"/>
      <c r="F177" s="86">
        <v>0</v>
      </c>
      <c r="G177" s="86">
        <v>0</v>
      </c>
      <c r="H177" s="86">
        <v>0</v>
      </c>
    </row>
    <row r="178" spans="2:8" x14ac:dyDescent="0.2">
      <c r="B178" s="85"/>
      <c r="C178" s="85"/>
      <c r="D178" s="66" t="s">
        <v>245</v>
      </c>
      <c r="E178" s="66"/>
      <c r="F178" s="86">
        <v>0</v>
      </c>
      <c r="G178" s="86">
        <v>0</v>
      </c>
      <c r="H178" s="86">
        <v>0</v>
      </c>
    </row>
    <row r="179" spans="2:8" x14ac:dyDescent="0.2">
      <c r="B179" s="85"/>
      <c r="C179" s="85"/>
      <c r="D179" s="66" t="s">
        <v>246</v>
      </c>
      <c r="E179" s="66"/>
      <c r="F179" s="86">
        <v>0</v>
      </c>
      <c r="G179" s="86">
        <v>0</v>
      </c>
      <c r="H179" s="86">
        <v>0</v>
      </c>
    </row>
    <row r="180" spans="2:8" x14ac:dyDescent="0.2">
      <c r="B180" s="85"/>
      <c r="C180" s="85"/>
      <c r="D180" s="66" t="s">
        <v>247</v>
      </c>
      <c r="E180" s="66"/>
      <c r="F180" s="86">
        <v>0</v>
      </c>
      <c r="G180" s="86">
        <v>0</v>
      </c>
      <c r="H180" s="86">
        <v>0</v>
      </c>
    </row>
    <row r="181" spans="2:8" x14ac:dyDescent="0.2">
      <c r="B181" s="85"/>
      <c r="C181" s="87"/>
      <c r="D181" s="66" t="s">
        <v>248</v>
      </c>
      <c r="E181" s="66"/>
      <c r="F181" s="86">
        <v>0</v>
      </c>
      <c r="G181" s="86">
        <v>0</v>
      </c>
      <c r="H181" s="86">
        <v>0</v>
      </c>
    </row>
    <row r="182" spans="2:8" x14ac:dyDescent="0.2">
      <c r="B182" s="85"/>
      <c r="C182" s="66" t="s">
        <v>249</v>
      </c>
      <c r="D182" s="66"/>
      <c r="E182" s="66"/>
      <c r="F182" s="82">
        <f>SUM(F183:F187)</f>
        <v>0</v>
      </c>
      <c r="G182" s="82">
        <f>SUM(G183:G187)</f>
        <v>0</v>
      </c>
      <c r="H182" s="82">
        <f>SUM(H183:H187)</f>
        <v>0</v>
      </c>
    </row>
    <row r="183" spans="2:8" x14ac:dyDescent="0.2">
      <c r="B183" s="85"/>
      <c r="C183" s="83"/>
      <c r="D183" s="66" t="s">
        <v>250</v>
      </c>
      <c r="E183" s="66"/>
      <c r="F183" s="86">
        <v>0</v>
      </c>
      <c r="G183" s="86">
        <v>0</v>
      </c>
      <c r="H183" s="86">
        <v>0</v>
      </c>
    </row>
    <row r="184" spans="2:8" x14ac:dyDescent="0.2">
      <c r="B184" s="85"/>
      <c r="C184" s="85"/>
      <c r="D184" s="66" t="s">
        <v>251</v>
      </c>
      <c r="E184" s="66"/>
      <c r="F184" s="86">
        <v>0</v>
      </c>
      <c r="G184" s="86">
        <v>0</v>
      </c>
      <c r="H184" s="86">
        <v>0</v>
      </c>
    </row>
    <row r="185" spans="2:8" x14ac:dyDescent="0.2">
      <c r="B185" s="85"/>
      <c r="C185" s="85"/>
      <c r="D185" s="66" t="s">
        <v>252</v>
      </c>
      <c r="E185" s="66"/>
      <c r="F185" s="86">
        <v>0</v>
      </c>
      <c r="G185" s="86">
        <v>0</v>
      </c>
      <c r="H185" s="86">
        <v>0</v>
      </c>
    </row>
    <row r="186" spans="2:8" x14ac:dyDescent="0.2">
      <c r="B186" s="85"/>
      <c r="C186" s="85"/>
      <c r="D186" s="66" t="s">
        <v>253</v>
      </c>
      <c r="E186" s="66"/>
      <c r="F186" s="86">
        <v>0</v>
      </c>
      <c r="G186" s="86">
        <v>0</v>
      </c>
      <c r="H186" s="86">
        <v>0</v>
      </c>
    </row>
    <row r="187" spans="2:8" x14ac:dyDescent="0.2">
      <c r="B187" s="85"/>
      <c r="C187" s="87"/>
      <c r="D187" s="66" t="s">
        <v>254</v>
      </c>
      <c r="E187" s="66"/>
      <c r="F187" s="86">
        <v>0</v>
      </c>
      <c r="G187" s="86">
        <v>0</v>
      </c>
      <c r="H187" s="86">
        <v>0</v>
      </c>
    </row>
    <row r="188" spans="2:8" x14ac:dyDescent="0.2">
      <c r="B188" s="85"/>
      <c r="C188" s="66" t="s">
        <v>255</v>
      </c>
      <c r="D188" s="66"/>
      <c r="E188" s="66"/>
      <c r="F188" s="82">
        <f>SUM(F189:F193)</f>
        <v>0</v>
      </c>
      <c r="G188" s="82">
        <f>SUM(G189:G193)</f>
        <v>0</v>
      </c>
      <c r="H188" s="82">
        <f>SUM(H189:H193)</f>
        <v>0</v>
      </c>
    </row>
    <row r="189" spans="2:8" x14ac:dyDescent="0.2">
      <c r="B189" s="85"/>
      <c r="C189" s="83"/>
      <c r="D189" s="66" t="s">
        <v>256</v>
      </c>
      <c r="E189" s="66"/>
      <c r="F189" s="86">
        <v>0</v>
      </c>
      <c r="G189" s="86">
        <v>0</v>
      </c>
      <c r="H189" s="86">
        <v>0</v>
      </c>
    </row>
    <row r="190" spans="2:8" x14ac:dyDescent="0.2">
      <c r="B190" s="85"/>
      <c r="C190" s="85"/>
      <c r="D190" s="66" t="s">
        <v>257</v>
      </c>
      <c r="E190" s="66"/>
      <c r="F190" s="86">
        <v>0</v>
      </c>
      <c r="G190" s="86">
        <v>0</v>
      </c>
      <c r="H190" s="86">
        <v>0</v>
      </c>
    </row>
    <row r="191" spans="2:8" x14ac:dyDescent="0.2">
      <c r="B191" s="85"/>
      <c r="C191" s="85"/>
      <c r="D191" s="66" t="s">
        <v>258</v>
      </c>
      <c r="E191" s="66"/>
      <c r="F191" s="86">
        <v>0</v>
      </c>
      <c r="G191" s="86">
        <v>0</v>
      </c>
      <c r="H191" s="86">
        <v>0</v>
      </c>
    </row>
    <row r="192" spans="2:8" x14ac:dyDescent="0.2">
      <c r="B192" s="85"/>
      <c r="C192" s="85"/>
      <c r="D192" s="66" t="s">
        <v>259</v>
      </c>
      <c r="E192" s="66"/>
      <c r="F192" s="86">
        <v>0</v>
      </c>
      <c r="G192" s="86">
        <v>0</v>
      </c>
      <c r="H192" s="86">
        <v>0</v>
      </c>
    </row>
    <row r="193" spans="1:8" x14ac:dyDescent="0.2">
      <c r="B193" s="87"/>
      <c r="C193" s="87"/>
      <c r="D193" s="66" t="s">
        <v>260</v>
      </c>
      <c r="E193" s="66"/>
      <c r="F193" s="86">
        <v>0</v>
      </c>
      <c r="G193" s="86">
        <v>0</v>
      </c>
      <c r="H193" s="86">
        <v>0</v>
      </c>
    </row>
    <row r="194" spans="1:8" s="38" customFormat="1" x14ac:dyDescent="0.2">
      <c r="A194" s="80"/>
      <c r="B194" s="81" t="s">
        <v>261</v>
      </c>
      <c r="C194" s="81"/>
      <c r="D194" s="81"/>
      <c r="E194" s="81"/>
      <c r="F194" s="82">
        <f>SUM(F195:F199)</f>
        <v>0</v>
      </c>
      <c r="G194" s="82">
        <f>SUM(G195:G199)</f>
        <v>0</v>
      </c>
      <c r="H194" s="82">
        <f>SUM(H195:H199)</f>
        <v>0</v>
      </c>
    </row>
    <row r="195" spans="1:8" x14ac:dyDescent="0.2">
      <c r="B195" s="83"/>
      <c r="C195" s="66" t="s">
        <v>262</v>
      </c>
      <c r="D195" s="66"/>
      <c r="E195" s="66"/>
      <c r="F195" s="86">
        <v>0</v>
      </c>
      <c r="G195" s="86">
        <v>0</v>
      </c>
      <c r="H195" s="86">
        <v>0</v>
      </c>
    </row>
    <row r="196" spans="1:8" x14ac:dyDescent="0.2">
      <c r="B196" s="85"/>
      <c r="C196" s="66" t="s">
        <v>263</v>
      </c>
      <c r="D196" s="66"/>
      <c r="E196" s="66"/>
      <c r="F196" s="86">
        <v>0</v>
      </c>
      <c r="G196" s="86">
        <v>0</v>
      </c>
      <c r="H196" s="86">
        <v>0</v>
      </c>
    </row>
    <row r="197" spans="1:8" x14ac:dyDescent="0.2">
      <c r="B197" s="85"/>
      <c r="C197" s="66" t="s">
        <v>264</v>
      </c>
      <c r="D197" s="66"/>
      <c r="E197" s="66"/>
      <c r="F197" s="86">
        <v>0</v>
      </c>
      <c r="G197" s="86">
        <v>0</v>
      </c>
      <c r="H197" s="86">
        <v>0</v>
      </c>
    </row>
    <row r="198" spans="1:8" x14ac:dyDescent="0.2">
      <c r="B198" s="85"/>
      <c r="C198" s="66" t="s">
        <v>265</v>
      </c>
      <c r="D198" s="66"/>
      <c r="E198" s="66"/>
      <c r="F198" s="86">
        <v>0</v>
      </c>
      <c r="G198" s="86">
        <v>0</v>
      </c>
      <c r="H198" s="86">
        <v>0</v>
      </c>
    </row>
    <row r="199" spans="1:8" x14ac:dyDescent="0.2">
      <c r="B199" s="87"/>
      <c r="C199" s="66" t="s">
        <v>266</v>
      </c>
      <c r="D199" s="66"/>
      <c r="E199" s="66"/>
      <c r="F199" s="86">
        <v>0</v>
      </c>
      <c r="G199" s="86">
        <v>0</v>
      </c>
      <c r="H199" s="86">
        <v>0</v>
      </c>
    </row>
    <row r="200" spans="1:8" s="38" customFormat="1" x14ac:dyDescent="0.2">
      <c r="A200" s="80"/>
      <c r="B200" s="81" t="s">
        <v>267</v>
      </c>
      <c r="C200" s="81"/>
      <c r="D200" s="81"/>
      <c r="E200" s="81"/>
      <c r="F200" s="82">
        <f>SUM(F201:F208)</f>
        <v>0</v>
      </c>
      <c r="G200" s="82">
        <f>SUM(G201:G208)</f>
        <v>255483.47</v>
      </c>
      <c r="H200" s="82">
        <f>SUM(H201:H208)</f>
        <v>0</v>
      </c>
    </row>
    <row r="201" spans="1:8" x14ac:dyDescent="0.2">
      <c r="B201" s="83"/>
      <c r="C201" s="66" t="s">
        <v>268</v>
      </c>
      <c r="D201" s="66"/>
      <c r="E201" s="66"/>
      <c r="F201" s="86">
        <v>0</v>
      </c>
      <c r="G201" s="86">
        <v>255483.47</v>
      </c>
      <c r="H201" s="86">
        <v>0</v>
      </c>
    </row>
    <row r="202" spans="1:8" x14ac:dyDescent="0.2">
      <c r="B202" s="85"/>
      <c r="C202" s="66" t="s">
        <v>269</v>
      </c>
      <c r="D202" s="66"/>
      <c r="E202" s="66"/>
      <c r="F202" s="86">
        <v>0</v>
      </c>
      <c r="G202" s="86">
        <v>0</v>
      </c>
      <c r="H202" s="86">
        <v>0</v>
      </c>
    </row>
    <row r="203" spans="1:8" x14ac:dyDescent="0.2">
      <c r="B203" s="85"/>
      <c r="C203" s="66" t="s">
        <v>270</v>
      </c>
      <c r="D203" s="66"/>
      <c r="E203" s="66"/>
      <c r="F203" s="86">
        <v>0</v>
      </c>
      <c r="G203" s="86">
        <v>0</v>
      </c>
      <c r="H203" s="86">
        <v>0</v>
      </c>
    </row>
    <row r="204" spans="1:8" x14ac:dyDescent="0.2">
      <c r="B204" s="85"/>
      <c r="C204" s="66" t="s">
        <v>271</v>
      </c>
      <c r="D204" s="66"/>
      <c r="E204" s="66"/>
      <c r="F204" s="86">
        <v>0</v>
      </c>
      <c r="G204" s="86">
        <v>0</v>
      </c>
      <c r="H204" s="86">
        <v>0</v>
      </c>
    </row>
    <row r="205" spans="1:8" x14ac:dyDescent="0.2">
      <c r="B205" s="85"/>
      <c r="C205" s="66" t="s">
        <v>272</v>
      </c>
      <c r="D205" s="66"/>
      <c r="E205" s="66"/>
      <c r="F205" s="86">
        <v>0</v>
      </c>
      <c r="G205" s="86">
        <v>0</v>
      </c>
      <c r="H205" s="86">
        <v>0</v>
      </c>
    </row>
    <row r="206" spans="1:8" x14ac:dyDescent="0.2">
      <c r="B206" s="85"/>
      <c r="C206" s="66" t="s">
        <v>273</v>
      </c>
      <c r="D206" s="66"/>
      <c r="E206" s="66"/>
      <c r="F206" s="86">
        <v>0</v>
      </c>
      <c r="G206" s="86">
        <v>0</v>
      </c>
      <c r="H206" s="86">
        <v>0</v>
      </c>
    </row>
    <row r="207" spans="1:8" x14ac:dyDescent="0.2">
      <c r="B207" s="85"/>
      <c r="C207" s="66" t="s">
        <v>274</v>
      </c>
      <c r="D207" s="66"/>
      <c r="E207" s="66"/>
      <c r="F207" s="86">
        <v>0</v>
      </c>
      <c r="G207" s="86">
        <v>0</v>
      </c>
      <c r="H207" s="86">
        <v>0</v>
      </c>
    </row>
    <row r="208" spans="1:8" x14ac:dyDescent="0.2">
      <c r="B208" s="87"/>
      <c r="C208" s="66" t="s">
        <v>275</v>
      </c>
      <c r="D208" s="66"/>
      <c r="E208" s="66"/>
      <c r="F208" s="86">
        <v>0</v>
      </c>
      <c r="G208" s="86">
        <v>0</v>
      </c>
      <c r="H208" s="86">
        <v>0</v>
      </c>
    </row>
    <row r="209" spans="1:8" s="38" customFormat="1" x14ac:dyDescent="0.2">
      <c r="A209" s="80"/>
      <c r="B209" s="81" t="s">
        <v>276</v>
      </c>
      <c r="C209" s="81"/>
      <c r="D209" s="81"/>
      <c r="E209" s="81"/>
      <c r="F209" s="82">
        <f>SUM(F210:F211)</f>
        <v>0</v>
      </c>
      <c r="G209" s="82">
        <f>SUM(G210:G211)</f>
        <v>0</v>
      </c>
      <c r="H209" s="82">
        <f>SUM(H210:H211)</f>
        <v>0</v>
      </c>
    </row>
    <row r="210" spans="1:8" x14ac:dyDescent="0.2">
      <c r="B210" s="83"/>
      <c r="C210" s="66" t="s">
        <v>277</v>
      </c>
      <c r="D210" s="66"/>
      <c r="E210" s="66"/>
      <c r="F210" s="86">
        <v>0</v>
      </c>
      <c r="G210" s="86">
        <v>0</v>
      </c>
      <c r="H210" s="86">
        <v>0</v>
      </c>
    </row>
    <row r="211" spans="1:8" x14ac:dyDescent="0.2">
      <c r="B211" s="85"/>
      <c r="C211" s="66" t="s">
        <v>278</v>
      </c>
      <c r="D211" s="66"/>
      <c r="E211" s="66"/>
      <c r="F211" s="86">
        <v>0</v>
      </c>
      <c r="G211" s="86">
        <v>0</v>
      </c>
      <c r="H211" s="86">
        <v>0</v>
      </c>
    </row>
    <row r="212" spans="1:8" x14ac:dyDescent="0.2">
      <c r="B212" s="81" t="s">
        <v>279</v>
      </c>
      <c r="C212" s="81"/>
      <c r="D212" s="80"/>
      <c r="E212" s="81"/>
      <c r="F212" s="82">
        <f>SUM(F213:F215)</f>
        <v>0</v>
      </c>
      <c r="G212" s="82">
        <f>SUM(G213:G215)</f>
        <v>0</v>
      </c>
      <c r="H212" s="82">
        <f>SUM(H213:H215)</f>
        <v>0</v>
      </c>
    </row>
    <row r="213" spans="1:8" x14ac:dyDescent="0.2">
      <c r="B213" s="85"/>
      <c r="C213" s="66" t="s">
        <v>280</v>
      </c>
      <c r="D213" s="66"/>
      <c r="E213" s="66"/>
      <c r="F213" s="86">
        <v>0</v>
      </c>
      <c r="G213" s="86">
        <v>0</v>
      </c>
      <c r="H213" s="86">
        <v>0</v>
      </c>
    </row>
    <row r="214" spans="1:8" x14ac:dyDescent="0.2">
      <c r="B214" s="85"/>
      <c r="C214" s="66" t="s">
        <v>281</v>
      </c>
      <c r="D214" s="66"/>
      <c r="E214" s="66"/>
      <c r="F214" s="86">
        <v>0</v>
      </c>
      <c r="G214" s="86">
        <v>0</v>
      </c>
      <c r="H214" s="86">
        <v>0</v>
      </c>
    </row>
    <row r="215" spans="1:8" x14ac:dyDescent="0.2">
      <c r="B215" s="87"/>
      <c r="C215" s="66" t="s">
        <v>282</v>
      </c>
      <c r="D215" s="66"/>
      <c r="E215" s="66"/>
      <c r="F215" s="86">
        <v>0</v>
      </c>
      <c r="G215" s="86">
        <v>0</v>
      </c>
      <c r="H215" s="86">
        <v>0</v>
      </c>
    </row>
    <row r="216" spans="1:8" s="38" customFormat="1" x14ac:dyDescent="0.2">
      <c r="A216" s="80"/>
      <c r="B216" s="81" t="s">
        <v>283</v>
      </c>
      <c r="C216" s="81"/>
      <c r="D216" s="81"/>
      <c r="E216" s="81"/>
      <c r="F216" s="91">
        <v>0</v>
      </c>
      <c r="G216" s="91">
        <v>0</v>
      </c>
      <c r="H216" s="91">
        <v>0</v>
      </c>
    </row>
    <row r="217" spans="1:8" ht="13.5" thickBot="1" x14ac:dyDescent="0.25">
      <c r="B217" s="66"/>
      <c r="C217" s="66"/>
      <c r="D217" s="66"/>
      <c r="E217" s="66"/>
      <c r="F217" s="92"/>
      <c r="G217" s="92"/>
      <c r="H217" s="92"/>
    </row>
    <row r="218" spans="1:8" s="1" customFormat="1" ht="13.5" thickBot="1" x14ac:dyDescent="0.25">
      <c r="A218" s="77" t="s">
        <v>284</v>
      </c>
      <c r="B218" s="77"/>
      <c r="C218" s="77"/>
      <c r="D218" s="77"/>
      <c r="E218" s="77"/>
      <c r="F218" s="78">
        <f>SUM(F220,F225,F241,F244,F253,F255)</f>
        <v>41441.24</v>
      </c>
      <c r="G218" s="78">
        <f>SUM(G220,G225,G241,G244,G253,G255)</f>
        <v>792500</v>
      </c>
      <c r="H218" s="78">
        <f>SUM(H220,H225,H241,H244,H253,H255)</f>
        <v>0</v>
      </c>
    </row>
    <row r="219" spans="1:8" x14ac:dyDescent="0.2">
      <c r="B219" s="66"/>
      <c r="C219" s="66"/>
      <c r="D219" s="66"/>
      <c r="E219" s="66"/>
      <c r="F219" s="92"/>
      <c r="G219" s="92"/>
      <c r="H219" s="92"/>
    </row>
    <row r="220" spans="1:8" s="38" customFormat="1" x14ac:dyDescent="0.2">
      <c r="A220" s="80"/>
      <c r="B220" s="81" t="s">
        <v>285</v>
      </c>
      <c r="C220" s="81"/>
      <c r="D220" s="81"/>
      <c r="E220" s="81"/>
      <c r="F220" s="82">
        <f>SUM(F221:F224)</f>
        <v>0</v>
      </c>
      <c r="G220" s="82">
        <f>SUM(G221:G224)</f>
        <v>0</v>
      </c>
      <c r="H220" s="82">
        <f>SUM(H221:H224)</f>
        <v>0</v>
      </c>
    </row>
    <row r="221" spans="1:8" x14ac:dyDescent="0.2">
      <c r="B221" s="83"/>
      <c r="C221" s="66" t="s">
        <v>286</v>
      </c>
      <c r="D221" s="66"/>
      <c r="E221" s="66"/>
      <c r="F221" s="86">
        <v>0</v>
      </c>
      <c r="G221" s="86">
        <v>0</v>
      </c>
      <c r="H221" s="86">
        <v>0</v>
      </c>
    </row>
    <row r="222" spans="1:8" x14ac:dyDescent="0.2">
      <c r="B222" s="85"/>
      <c r="C222" s="66" t="s">
        <v>287</v>
      </c>
      <c r="D222" s="66"/>
      <c r="E222" s="66"/>
      <c r="F222" s="86">
        <v>0</v>
      </c>
      <c r="G222" s="86">
        <v>0</v>
      </c>
      <c r="H222" s="86">
        <v>0</v>
      </c>
    </row>
    <row r="223" spans="1:8" x14ac:dyDescent="0.2">
      <c r="B223" s="85"/>
      <c r="C223" s="66" t="s">
        <v>288</v>
      </c>
      <c r="D223" s="66"/>
      <c r="E223" s="66"/>
      <c r="F223" s="86">
        <v>0</v>
      </c>
      <c r="G223" s="86">
        <v>0</v>
      </c>
      <c r="H223" s="86">
        <v>0</v>
      </c>
    </row>
    <row r="224" spans="1:8" x14ac:dyDescent="0.2">
      <c r="B224" s="87"/>
      <c r="C224" s="66" t="s">
        <v>289</v>
      </c>
      <c r="D224" s="66"/>
      <c r="E224" s="66"/>
      <c r="F224" s="86">
        <v>0</v>
      </c>
      <c r="G224" s="86">
        <v>0</v>
      </c>
      <c r="H224" s="86">
        <v>0</v>
      </c>
    </row>
    <row r="225" spans="1:8" s="38" customFormat="1" x14ac:dyDescent="0.2">
      <c r="A225" s="80"/>
      <c r="B225" s="81" t="s">
        <v>290</v>
      </c>
      <c r="C225" s="81"/>
      <c r="D225" s="81"/>
      <c r="E225" s="81"/>
      <c r="F225" s="82">
        <f>SUM(F226,F231,F236)</f>
        <v>41441.24</v>
      </c>
      <c r="G225" s="82">
        <f>SUM(G226,G231,G236)</f>
        <v>792500</v>
      </c>
      <c r="H225" s="82">
        <f>SUM(H226,H231,H236)</f>
        <v>0</v>
      </c>
    </row>
    <row r="226" spans="1:8" x14ac:dyDescent="0.2">
      <c r="B226" s="83"/>
      <c r="C226" s="66" t="s">
        <v>291</v>
      </c>
      <c r="D226" s="66"/>
      <c r="E226" s="66"/>
      <c r="F226" s="82">
        <f>SUM(F227:F230)</f>
        <v>41441.24</v>
      </c>
      <c r="G226" s="82">
        <f>SUM(G227:G230)</f>
        <v>792500</v>
      </c>
      <c r="H226" s="82">
        <f>SUM(H227:H230)</f>
        <v>0</v>
      </c>
    </row>
    <row r="227" spans="1:8" x14ac:dyDescent="0.2">
      <c r="B227" s="85"/>
      <c r="C227" s="83"/>
      <c r="D227" s="66" t="s">
        <v>292</v>
      </c>
      <c r="E227" s="66"/>
      <c r="F227" s="86">
        <v>0</v>
      </c>
      <c r="G227" s="86">
        <v>750000</v>
      </c>
      <c r="H227" s="86">
        <v>0</v>
      </c>
    </row>
    <row r="228" spans="1:8" x14ac:dyDescent="0.2">
      <c r="B228" s="85"/>
      <c r="C228" s="85"/>
      <c r="D228" s="66" t="s">
        <v>293</v>
      </c>
      <c r="E228" s="66"/>
      <c r="F228" s="86">
        <v>0</v>
      </c>
      <c r="G228" s="86">
        <v>0</v>
      </c>
      <c r="H228" s="86">
        <v>0</v>
      </c>
    </row>
    <row r="229" spans="1:8" x14ac:dyDescent="0.2">
      <c r="B229" s="85"/>
      <c r="C229" s="85"/>
      <c r="D229" s="66" t="s">
        <v>294</v>
      </c>
      <c r="E229" s="66"/>
      <c r="F229" s="86">
        <v>41441.24</v>
      </c>
      <c r="G229" s="86">
        <v>42500</v>
      </c>
      <c r="H229" s="86">
        <v>0</v>
      </c>
    </row>
    <row r="230" spans="1:8" x14ac:dyDescent="0.2">
      <c r="B230" s="85"/>
      <c r="C230" s="87"/>
      <c r="D230" s="66" t="s">
        <v>295</v>
      </c>
      <c r="E230" s="66"/>
      <c r="F230" s="86">
        <v>0</v>
      </c>
      <c r="G230" s="86">
        <v>0</v>
      </c>
      <c r="H230" s="86">
        <v>0</v>
      </c>
    </row>
    <row r="231" spans="1:8" s="38" customFormat="1" x14ac:dyDescent="0.2">
      <c r="A231" s="80"/>
      <c r="B231" s="93"/>
      <c r="C231" s="81" t="s">
        <v>296</v>
      </c>
      <c r="D231" s="81"/>
      <c r="E231" s="81"/>
      <c r="F231" s="82">
        <f>SUM(F232:F235)</f>
        <v>0</v>
      </c>
      <c r="G231" s="82">
        <f>SUM(G232:G235)</f>
        <v>0</v>
      </c>
      <c r="H231" s="82">
        <f>SUM(H232:H235)</f>
        <v>0</v>
      </c>
    </row>
    <row r="232" spans="1:8" x14ac:dyDescent="0.2">
      <c r="B232" s="85"/>
      <c r="C232" s="83"/>
      <c r="D232" s="66" t="s">
        <v>297</v>
      </c>
      <c r="E232" s="66"/>
      <c r="F232" s="86">
        <v>0</v>
      </c>
      <c r="G232" s="86">
        <v>0</v>
      </c>
      <c r="H232" s="86">
        <v>0</v>
      </c>
    </row>
    <row r="233" spans="1:8" x14ac:dyDescent="0.2">
      <c r="B233" s="85"/>
      <c r="C233" s="85"/>
      <c r="D233" s="66" t="s">
        <v>298</v>
      </c>
      <c r="E233" s="66"/>
      <c r="F233" s="86">
        <v>0</v>
      </c>
      <c r="G233" s="86">
        <v>0</v>
      </c>
      <c r="H233" s="86">
        <v>0</v>
      </c>
    </row>
    <row r="234" spans="1:8" x14ac:dyDescent="0.2">
      <c r="B234" s="85"/>
      <c r="C234" s="85"/>
      <c r="D234" s="66" t="s">
        <v>299</v>
      </c>
      <c r="E234" s="66"/>
      <c r="F234" s="86">
        <v>0</v>
      </c>
      <c r="G234" s="86">
        <v>0</v>
      </c>
      <c r="H234" s="86">
        <v>0</v>
      </c>
    </row>
    <row r="235" spans="1:8" x14ac:dyDescent="0.2">
      <c r="B235" s="85"/>
      <c r="C235" s="87"/>
      <c r="D235" s="66" t="s">
        <v>300</v>
      </c>
      <c r="E235" s="66"/>
      <c r="F235" s="86">
        <v>0</v>
      </c>
      <c r="G235" s="86">
        <v>0</v>
      </c>
      <c r="H235" s="86">
        <v>0</v>
      </c>
    </row>
    <row r="236" spans="1:8" s="38" customFormat="1" x14ac:dyDescent="0.2">
      <c r="A236" s="80"/>
      <c r="B236" s="93"/>
      <c r="C236" s="81" t="s">
        <v>301</v>
      </c>
      <c r="D236" s="81"/>
      <c r="E236" s="81"/>
      <c r="F236" s="82">
        <f>SUM(F237:F240)</f>
        <v>0</v>
      </c>
      <c r="G236" s="82">
        <f>SUM(G237:G240)</f>
        <v>0</v>
      </c>
      <c r="H236" s="82">
        <f>SUM(H237:H240)</f>
        <v>0</v>
      </c>
    </row>
    <row r="237" spans="1:8" x14ac:dyDescent="0.2">
      <c r="B237" s="85"/>
      <c r="C237" s="83"/>
      <c r="D237" s="66" t="s">
        <v>302</v>
      </c>
      <c r="E237" s="66"/>
      <c r="F237" s="86">
        <v>0</v>
      </c>
      <c r="G237" s="86">
        <v>0</v>
      </c>
      <c r="H237" s="86">
        <v>0</v>
      </c>
    </row>
    <row r="238" spans="1:8" x14ac:dyDescent="0.2">
      <c r="B238" s="85"/>
      <c r="C238" s="85"/>
      <c r="D238" s="66" t="s">
        <v>303</v>
      </c>
      <c r="E238" s="66"/>
      <c r="F238" s="86">
        <v>0</v>
      </c>
      <c r="G238" s="86">
        <v>0</v>
      </c>
      <c r="H238" s="86">
        <v>0</v>
      </c>
    </row>
    <row r="239" spans="1:8" x14ac:dyDescent="0.2">
      <c r="B239" s="85"/>
      <c r="C239" s="85"/>
      <c r="D239" s="66" t="s">
        <v>304</v>
      </c>
      <c r="E239" s="66"/>
      <c r="F239" s="86">
        <v>0</v>
      </c>
      <c r="G239" s="86">
        <v>0</v>
      </c>
      <c r="H239" s="86">
        <v>0</v>
      </c>
    </row>
    <row r="240" spans="1:8" x14ac:dyDescent="0.2">
      <c r="B240" s="87"/>
      <c r="C240" s="87"/>
      <c r="D240" s="66" t="s">
        <v>305</v>
      </c>
      <c r="E240" s="66"/>
      <c r="F240" s="86">
        <v>0</v>
      </c>
      <c r="G240" s="86">
        <v>0</v>
      </c>
      <c r="H240" s="86">
        <v>0</v>
      </c>
    </row>
    <row r="241" spans="1:8" s="38" customFormat="1" x14ac:dyDescent="0.2">
      <c r="A241" s="80"/>
      <c r="B241" s="81" t="s">
        <v>306</v>
      </c>
      <c r="C241" s="81"/>
      <c r="D241" s="81"/>
      <c r="E241" s="81"/>
      <c r="F241" s="82">
        <f>SUM(F242:F243)</f>
        <v>0</v>
      </c>
      <c r="G241" s="82">
        <f>SUM(G242:G243)</f>
        <v>0</v>
      </c>
      <c r="H241" s="82">
        <f>SUM(H242:H243)</f>
        <v>0</v>
      </c>
    </row>
    <row r="242" spans="1:8" x14ac:dyDescent="0.2">
      <c r="B242" s="66"/>
      <c r="C242" s="66" t="s">
        <v>307</v>
      </c>
      <c r="D242" s="66"/>
      <c r="E242" s="66"/>
      <c r="F242" s="86">
        <v>0</v>
      </c>
      <c r="G242" s="86">
        <v>0</v>
      </c>
      <c r="H242" s="86">
        <v>0</v>
      </c>
    </row>
    <row r="243" spans="1:8" x14ac:dyDescent="0.2">
      <c r="B243" s="66"/>
      <c r="C243" s="66" t="s">
        <v>308</v>
      </c>
      <c r="D243" s="66"/>
      <c r="E243" s="66"/>
      <c r="F243" s="86">
        <v>0</v>
      </c>
      <c r="G243" s="86">
        <v>0</v>
      </c>
      <c r="H243" s="86">
        <v>0</v>
      </c>
    </row>
    <row r="244" spans="1:8" s="38" customFormat="1" x14ac:dyDescent="0.2">
      <c r="A244" s="80"/>
      <c r="B244" s="81" t="s">
        <v>309</v>
      </c>
      <c r="C244" s="81"/>
      <c r="D244" s="81"/>
      <c r="E244" s="81"/>
      <c r="F244" s="82">
        <f>SUM(F245:F252)</f>
        <v>0</v>
      </c>
      <c r="G244" s="82">
        <f>SUM(G245:G252)</f>
        <v>0</v>
      </c>
      <c r="H244" s="82">
        <f>SUM(H245:H252)</f>
        <v>0</v>
      </c>
    </row>
    <row r="245" spans="1:8" x14ac:dyDescent="0.2">
      <c r="B245" s="83"/>
      <c r="C245" s="66" t="s">
        <v>310</v>
      </c>
      <c r="D245" s="66"/>
      <c r="E245" s="66"/>
      <c r="F245" s="86">
        <v>0</v>
      </c>
      <c r="G245" s="86">
        <v>0</v>
      </c>
      <c r="H245" s="86">
        <v>0</v>
      </c>
    </row>
    <row r="246" spans="1:8" x14ac:dyDescent="0.2">
      <c r="B246" s="85"/>
      <c r="C246" s="66" t="s">
        <v>311</v>
      </c>
      <c r="D246" s="66"/>
      <c r="E246" s="66"/>
      <c r="F246" s="86">
        <v>0</v>
      </c>
      <c r="G246" s="86">
        <v>0</v>
      </c>
      <c r="H246" s="86">
        <v>0</v>
      </c>
    </row>
    <row r="247" spans="1:8" x14ac:dyDescent="0.2">
      <c r="B247" s="85"/>
      <c r="C247" s="66" t="s">
        <v>312</v>
      </c>
      <c r="D247" s="66"/>
      <c r="E247" s="66"/>
      <c r="F247" s="86">
        <v>0</v>
      </c>
      <c r="G247" s="86">
        <v>0</v>
      </c>
      <c r="H247" s="86">
        <v>0</v>
      </c>
    </row>
    <row r="248" spans="1:8" x14ac:dyDescent="0.2">
      <c r="B248" s="85"/>
      <c r="C248" s="66" t="s">
        <v>313</v>
      </c>
      <c r="D248" s="66"/>
      <c r="E248" s="66"/>
      <c r="F248" s="86">
        <v>0</v>
      </c>
      <c r="G248" s="86">
        <v>0</v>
      </c>
      <c r="H248" s="86">
        <v>0</v>
      </c>
    </row>
    <row r="249" spans="1:8" x14ac:dyDescent="0.2">
      <c r="B249" s="85"/>
      <c r="C249" s="66" t="s">
        <v>314</v>
      </c>
      <c r="D249" s="66"/>
      <c r="E249" s="66"/>
      <c r="F249" s="86">
        <v>0</v>
      </c>
      <c r="G249" s="86">
        <v>0</v>
      </c>
      <c r="H249" s="86">
        <v>0</v>
      </c>
    </row>
    <row r="250" spans="1:8" x14ac:dyDescent="0.2">
      <c r="B250" s="85"/>
      <c r="C250" s="66" t="s">
        <v>315</v>
      </c>
      <c r="D250" s="66"/>
      <c r="E250" s="66"/>
      <c r="F250" s="86">
        <v>0</v>
      </c>
      <c r="G250" s="86">
        <v>0</v>
      </c>
      <c r="H250" s="86">
        <v>0</v>
      </c>
    </row>
    <row r="251" spans="1:8" x14ac:dyDescent="0.2">
      <c r="B251" s="85"/>
      <c r="C251" s="66" t="s">
        <v>316</v>
      </c>
      <c r="D251" s="66"/>
      <c r="E251" s="66"/>
      <c r="F251" s="86">
        <v>0</v>
      </c>
      <c r="G251" s="86">
        <v>0</v>
      </c>
      <c r="H251" s="86">
        <v>0</v>
      </c>
    </row>
    <row r="252" spans="1:8" x14ac:dyDescent="0.2">
      <c r="B252" s="87"/>
      <c r="C252" s="66" t="s">
        <v>317</v>
      </c>
      <c r="D252" s="66"/>
      <c r="E252" s="66"/>
      <c r="F252" s="86">
        <v>0</v>
      </c>
      <c r="G252" s="86">
        <v>0</v>
      </c>
      <c r="H252" s="86">
        <v>0</v>
      </c>
    </row>
    <row r="253" spans="1:8" s="38" customFormat="1" x14ac:dyDescent="0.2">
      <c r="A253" s="80"/>
      <c r="B253" s="81" t="s">
        <v>318</v>
      </c>
      <c r="C253" s="81"/>
      <c r="D253" s="81"/>
      <c r="E253" s="81"/>
      <c r="F253" s="82">
        <f>SUM(F254)</f>
        <v>0</v>
      </c>
      <c r="G253" s="82">
        <f>SUM(G254)</f>
        <v>0</v>
      </c>
      <c r="H253" s="82">
        <f>SUM(H254)</f>
        <v>0</v>
      </c>
    </row>
    <row r="254" spans="1:8" x14ac:dyDescent="0.2">
      <c r="B254" s="66"/>
      <c r="C254" s="66" t="s">
        <v>319</v>
      </c>
      <c r="D254" s="66"/>
      <c r="E254" s="66"/>
      <c r="F254" s="86">
        <v>0</v>
      </c>
      <c r="G254" s="86">
        <v>0</v>
      </c>
      <c r="H254" s="86">
        <v>0</v>
      </c>
    </row>
    <row r="255" spans="1:8" s="38" customFormat="1" x14ac:dyDescent="0.2">
      <c r="A255" s="80"/>
      <c r="B255" s="81" t="s">
        <v>320</v>
      </c>
      <c r="C255" s="81"/>
      <c r="D255" s="81"/>
      <c r="E255" s="81"/>
      <c r="F255" s="82">
        <f>SUM(F256:F258)</f>
        <v>0</v>
      </c>
      <c r="G255" s="82">
        <f>SUM(G256:G258)</f>
        <v>0</v>
      </c>
      <c r="H255" s="82">
        <f>SUM(H256:H258)</f>
        <v>0</v>
      </c>
    </row>
    <row r="256" spans="1:8" x14ac:dyDescent="0.2">
      <c r="B256" s="83"/>
      <c r="C256" s="66" t="s">
        <v>321</v>
      </c>
      <c r="D256" s="66"/>
      <c r="E256" s="66"/>
      <c r="F256" s="86">
        <v>0</v>
      </c>
      <c r="G256" s="86">
        <v>0</v>
      </c>
      <c r="H256" s="86">
        <v>0</v>
      </c>
    </row>
    <row r="257" spans="2:8" x14ac:dyDescent="0.2">
      <c r="B257" s="85"/>
      <c r="C257" s="66" t="s">
        <v>322</v>
      </c>
      <c r="D257" s="66"/>
      <c r="E257" s="66"/>
      <c r="F257" s="86">
        <v>0</v>
      </c>
      <c r="G257" s="86">
        <v>0</v>
      </c>
      <c r="H257" s="86">
        <v>0</v>
      </c>
    </row>
    <row r="258" spans="2:8" x14ac:dyDescent="0.2">
      <c r="B258" s="85"/>
      <c r="C258" s="66" t="s">
        <v>323</v>
      </c>
      <c r="D258" s="66"/>
      <c r="E258" s="66"/>
      <c r="F258" s="86">
        <v>0</v>
      </c>
      <c r="G258" s="86">
        <v>0</v>
      </c>
      <c r="H258" s="86">
        <v>0</v>
      </c>
    </row>
  </sheetData>
  <phoneticPr fontId="2"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H39"/>
  <sheetViews>
    <sheetView workbookViewId="0">
      <selection activeCell="F21" sqref="F21"/>
    </sheetView>
  </sheetViews>
  <sheetFormatPr defaultRowHeight="12.75" x14ac:dyDescent="0.2"/>
  <cols>
    <col min="1" max="1" width="2.42578125" customWidth="1"/>
    <col min="2" max="2" width="2.85546875" customWidth="1"/>
    <col min="3" max="3" width="3" customWidth="1"/>
    <col min="4" max="4" width="51.42578125" customWidth="1"/>
    <col min="5" max="5" width="2.28515625" customWidth="1"/>
  </cols>
  <sheetData>
    <row r="1" spans="1:8" ht="13.5" thickBot="1" x14ac:dyDescent="0.25">
      <c r="F1" s="21"/>
      <c r="G1" s="21"/>
      <c r="H1" s="21"/>
    </row>
    <row r="2" spans="1:8" ht="13.5" thickBot="1" x14ac:dyDescent="0.25">
      <c r="B2" s="42" t="s">
        <v>93</v>
      </c>
      <c r="C2" s="43"/>
      <c r="D2" s="44"/>
      <c r="F2" s="21"/>
      <c r="G2" s="21"/>
      <c r="H2" s="21"/>
    </row>
    <row r="3" spans="1:8" ht="13.5" thickBot="1" x14ac:dyDescent="0.25">
      <c r="B3" s="45" t="s">
        <v>94</v>
      </c>
      <c r="C3" s="46"/>
      <c r="D3" s="47"/>
      <c r="F3" s="40" t="s">
        <v>95</v>
      </c>
      <c r="G3" s="40" t="s">
        <v>96</v>
      </c>
      <c r="H3" s="40" t="s">
        <v>95</v>
      </c>
    </row>
    <row r="4" spans="1:8" ht="13.5" thickBot="1" x14ac:dyDescent="0.25">
      <c r="F4" s="41" t="s">
        <v>349</v>
      </c>
      <c r="G4" s="41" t="s">
        <v>350</v>
      </c>
      <c r="H4" s="41" t="s">
        <v>350</v>
      </c>
    </row>
    <row r="5" spans="1:8" ht="13.5" thickBot="1" x14ac:dyDescent="0.25">
      <c r="A5" s="20"/>
      <c r="B5" s="20" t="s">
        <v>351</v>
      </c>
      <c r="C5" s="20"/>
      <c r="D5" s="20"/>
      <c r="E5" s="20"/>
      <c r="F5" s="26"/>
      <c r="G5" s="26"/>
      <c r="H5" s="26"/>
    </row>
    <row r="6" spans="1:8" x14ac:dyDescent="0.2">
      <c r="F6" s="25"/>
      <c r="G6" s="25"/>
      <c r="H6" s="25"/>
    </row>
    <row r="7" spans="1:8" x14ac:dyDescent="0.2">
      <c r="A7" s="39"/>
      <c r="B7" s="24"/>
      <c r="C7" s="36" t="s">
        <v>100</v>
      </c>
      <c r="D7" s="36"/>
      <c r="E7" s="36"/>
      <c r="F7" s="37">
        <f>SUM(F8:F11)</f>
        <v>0</v>
      </c>
      <c r="G7" s="37">
        <f>SUM(G8:G11)</f>
        <v>0</v>
      </c>
      <c r="H7" s="37">
        <f>SUM(H8:H11)</f>
        <v>0</v>
      </c>
    </row>
    <row r="8" spans="1:8" x14ac:dyDescent="0.2">
      <c r="A8" s="24"/>
      <c r="B8" s="24"/>
      <c r="C8" s="22"/>
      <c r="D8" s="51" t="s">
        <v>352</v>
      </c>
      <c r="E8" s="51"/>
      <c r="F8" s="19">
        <v>0</v>
      </c>
      <c r="G8" s="19">
        <v>0</v>
      </c>
      <c r="H8" s="19">
        <v>0</v>
      </c>
    </row>
    <row r="9" spans="1:8" x14ac:dyDescent="0.2">
      <c r="A9" s="24"/>
      <c r="B9" s="24"/>
      <c r="C9" s="24"/>
      <c r="D9" s="51" t="s">
        <v>353</v>
      </c>
      <c r="E9" s="51"/>
      <c r="F9" s="19">
        <v>0</v>
      </c>
      <c r="G9" s="19">
        <v>0</v>
      </c>
      <c r="H9" s="19">
        <v>0</v>
      </c>
    </row>
    <row r="10" spans="1:8" x14ac:dyDescent="0.2">
      <c r="A10" s="24"/>
      <c r="B10" s="24"/>
      <c r="C10" s="24"/>
      <c r="D10" s="51" t="s">
        <v>354</v>
      </c>
      <c r="E10" s="51"/>
      <c r="F10" s="19">
        <v>0</v>
      </c>
      <c r="G10" s="19">
        <v>0</v>
      </c>
      <c r="H10" s="19">
        <v>0</v>
      </c>
    </row>
    <row r="11" spans="1:8" x14ac:dyDescent="0.2">
      <c r="A11" s="24"/>
      <c r="B11" s="24"/>
      <c r="C11" s="24"/>
      <c r="D11" s="51" t="s">
        <v>331</v>
      </c>
      <c r="E11" s="58"/>
      <c r="F11" s="19">
        <v>0</v>
      </c>
      <c r="G11" s="19">
        <v>0</v>
      </c>
      <c r="H11" s="19">
        <v>0</v>
      </c>
    </row>
    <row r="12" spans="1:8" x14ac:dyDescent="0.2">
      <c r="A12" s="24"/>
      <c r="B12" s="24"/>
      <c r="C12" s="24"/>
      <c r="D12" s="52"/>
      <c r="E12" s="52"/>
      <c r="F12" s="53"/>
      <c r="G12" s="53"/>
      <c r="H12" s="53"/>
    </row>
    <row r="13" spans="1:8" x14ac:dyDescent="0.2">
      <c r="A13" s="24"/>
      <c r="B13" s="24"/>
      <c r="C13" s="24"/>
      <c r="D13" s="52"/>
      <c r="E13" s="52"/>
      <c r="F13" s="53"/>
      <c r="G13" s="53"/>
      <c r="H13" s="53"/>
    </row>
    <row r="14" spans="1:8" x14ac:dyDescent="0.2">
      <c r="A14" s="24"/>
      <c r="B14" s="24"/>
      <c r="C14" s="24"/>
      <c r="D14" s="24"/>
      <c r="E14" s="24"/>
      <c r="F14" s="55"/>
      <c r="G14" s="55"/>
      <c r="H14" s="55"/>
    </row>
    <row r="15" spans="1:8" x14ac:dyDescent="0.2">
      <c r="A15" s="24"/>
      <c r="B15" s="24"/>
      <c r="C15" s="24"/>
      <c r="D15" s="24"/>
      <c r="E15" s="24"/>
      <c r="F15" s="55"/>
      <c r="G15" s="55"/>
      <c r="H15" s="55"/>
    </row>
    <row r="16" spans="1:8" x14ac:dyDescent="0.2">
      <c r="A16" s="24"/>
      <c r="B16" s="24"/>
      <c r="C16" s="23"/>
      <c r="D16" s="23"/>
      <c r="E16" s="23"/>
      <c r="F16" s="56"/>
      <c r="G16" s="56"/>
      <c r="H16" s="56"/>
    </row>
    <row r="17" spans="1:8" x14ac:dyDescent="0.2">
      <c r="A17" s="24"/>
      <c r="B17" s="24"/>
      <c r="C17" s="54" t="s">
        <v>129</v>
      </c>
      <c r="D17" s="13"/>
      <c r="E17" s="13"/>
      <c r="F17" s="57">
        <f>SUM(F18:F24)</f>
        <v>0</v>
      </c>
      <c r="G17" s="57">
        <f>SUM(G18:G24)</f>
        <v>0</v>
      </c>
      <c r="H17" s="57">
        <f>SUM(H18:H24)</f>
        <v>0</v>
      </c>
    </row>
    <row r="18" spans="1:8" x14ac:dyDescent="0.2">
      <c r="A18" s="24"/>
      <c r="B18" s="24"/>
      <c r="C18" s="22"/>
      <c r="D18" s="13" t="s">
        <v>355</v>
      </c>
      <c r="E18" s="13"/>
      <c r="F18" s="19">
        <v>0</v>
      </c>
      <c r="G18" s="19">
        <v>0</v>
      </c>
      <c r="H18" s="19">
        <v>0</v>
      </c>
    </row>
    <row r="19" spans="1:8" x14ac:dyDescent="0.2">
      <c r="A19" s="24"/>
      <c r="B19" s="24"/>
      <c r="C19" s="24"/>
      <c r="D19" s="13" t="s">
        <v>356</v>
      </c>
      <c r="E19" s="13"/>
      <c r="F19" s="19">
        <v>0</v>
      </c>
      <c r="G19" s="19">
        <v>0</v>
      </c>
      <c r="H19" s="19">
        <v>0</v>
      </c>
    </row>
    <row r="20" spans="1:8" x14ac:dyDescent="0.2">
      <c r="A20" s="24"/>
      <c r="B20" s="24"/>
      <c r="C20" s="24"/>
      <c r="D20" s="13" t="s">
        <v>357</v>
      </c>
      <c r="E20" s="13"/>
      <c r="F20" s="19">
        <v>0</v>
      </c>
      <c r="G20" s="19">
        <v>0</v>
      </c>
      <c r="H20" s="19">
        <v>0</v>
      </c>
    </row>
    <row r="21" spans="1:8" x14ac:dyDescent="0.2">
      <c r="A21" s="24"/>
      <c r="B21" s="24"/>
      <c r="C21" s="24"/>
      <c r="D21" s="13" t="s">
        <v>358</v>
      </c>
      <c r="E21" s="13"/>
      <c r="F21" s="19">
        <v>0</v>
      </c>
      <c r="G21" s="19">
        <v>0</v>
      </c>
      <c r="H21" s="19">
        <v>0</v>
      </c>
    </row>
    <row r="22" spans="1:8" x14ac:dyDescent="0.2">
      <c r="A22" s="24"/>
      <c r="B22" s="24"/>
      <c r="C22" s="24"/>
      <c r="D22" s="13" t="s">
        <v>359</v>
      </c>
      <c r="E22" s="13"/>
      <c r="F22" s="19">
        <v>0</v>
      </c>
      <c r="G22" s="19">
        <v>0</v>
      </c>
      <c r="H22" s="19">
        <v>0</v>
      </c>
    </row>
    <row r="23" spans="1:8" x14ac:dyDescent="0.2">
      <c r="A23" s="24"/>
      <c r="B23" s="24"/>
      <c r="C23" s="24"/>
      <c r="D23" s="13" t="s">
        <v>360</v>
      </c>
      <c r="E23" s="13"/>
      <c r="F23" s="19">
        <v>0</v>
      </c>
      <c r="G23" s="19">
        <v>0</v>
      </c>
      <c r="H23" s="19">
        <v>0</v>
      </c>
    </row>
    <row r="24" spans="1:8" x14ac:dyDescent="0.2">
      <c r="A24" s="24"/>
      <c r="B24" s="24"/>
      <c r="C24" s="24"/>
      <c r="D24" s="13" t="s">
        <v>337</v>
      </c>
      <c r="E24" s="13"/>
      <c r="F24" s="60">
        <v>0</v>
      </c>
      <c r="G24" s="60">
        <v>0</v>
      </c>
      <c r="H24" s="60">
        <v>0</v>
      </c>
    </row>
    <row r="25" spans="1:8" x14ac:dyDescent="0.2">
      <c r="A25" s="24"/>
      <c r="B25" s="24"/>
      <c r="C25" s="23"/>
      <c r="D25" s="13"/>
      <c r="E25" s="13"/>
      <c r="F25" s="62"/>
      <c r="G25" s="62"/>
      <c r="H25" s="62"/>
    </row>
    <row r="26" spans="1:8" x14ac:dyDescent="0.2">
      <c r="A26" s="24"/>
      <c r="B26" s="24"/>
      <c r="C26" s="54" t="s">
        <v>132</v>
      </c>
      <c r="D26" s="13"/>
      <c r="E26" s="13"/>
      <c r="F26" s="57">
        <f>SUM(F27:F32)</f>
        <v>0</v>
      </c>
      <c r="G26" s="57">
        <f>SUM(G27:G32)</f>
        <v>0</v>
      </c>
      <c r="H26" s="57">
        <f>SUM(H27:H32)</f>
        <v>0</v>
      </c>
    </row>
    <row r="27" spans="1:8" x14ac:dyDescent="0.2">
      <c r="A27" s="24"/>
      <c r="B27" s="24"/>
      <c r="C27" s="22"/>
      <c r="D27" s="13" t="s">
        <v>338</v>
      </c>
      <c r="E27" s="13"/>
      <c r="F27" s="19">
        <v>0</v>
      </c>
      <c r="G27" s="19">
        <v>0</v>
      </c>
      <c r="H27" s="19">
        <v>0</v>
      </c>
    </row>
    <row r="28" spans="1:8" x14ac:dyDescent="0.2">
      <c r="A28" s="24"/>
      <c r="B28" s="24"/>
      <c r="C28" s="24"/>
      <c r="D28" s="13" t="s">
        <v>339</v>
      </c>
      <c r="E28" s="13"/>
      <c r="F28" s="19">
        <v>0</v>
      </c>
      <c r="G28" s="19">
        <v>0</v>
      </c>
      <c r="H28" s="19">
        <v>0</v>
      </c>
    </row>
    <row r="29" spans="1:8" x14ac:dyDescent="0.2">
      <c r="A29" s="24"/>
      <c r="B29" s="24"/>
      <c r="C29" s="24"/>
      <c r="D29" s="13" t="s">
        <v>340</v>
      </c>
      <c r="E29" s="13"/>
      <c r="F29" s="19">
        <v>0</v>
      </c>
      <c r="G29" s="19">
        <v>0</v>
      </c>
      <c r="H29" s="19">
        <v>0</v>
      </c>
    </row>
    <row r="30" spans="1:8" x14ac:dyDescent="0.2">
      <c r="A30" s="24"/>
      <c r="B30" s="24"/>
      <c r="C30" s="24"/>
      <c r="D30" s="13" t="s">
        <v>341</v>
      </c>
      <c r="E30" s="13"/>
      <c r="F30" s="19">
        <v>0</v>
      </c>
      <c r="G30" s="19">
        <v>0</v>
      </c>
      <c r="H30" s="19">
        <v>0</v>
      </c>
    </row>
    <row r="31" spans="1:8" x14ac:dyDescent="0.2">
      <c r="A31" s="24"/>
      <c r="B31" s="24"/>
      <c r="C31" s="24"/>
      <c r="D31" s="13" t="s">
        <v>342</v>
      </c>
      <c r="E31" s="13"/>
      <c r="F31" s="19">
        <v>0</v>
      </c>
      <c r="G31" s="19">
        <v>0</v>
      </c>
      <c r="H31" s="19">
        <v>0</v>
      </c>
    </row>
    <row r="32" spans="1:8" x14ac:dyDescent="0.2">
      <c r="A32" s="24"/>
      <c r="B32" s="24"/>
      <c r="C32" s="24"/>
      <c r="D32" s="13" t="s">
        <v>343</v>
      </c>
      <c r="E32" s="13"/>
      <c r="F32" s="60">
        <v>0</v>
      </c>
      <c r="G32" s="60">
        <v>0</v>
      </c>
      <c r="H32" s="60">
        <v>0</v>
      </c>
    </row>
    <row r="33" spans="1:8" x14ac:dyDescent="0.2">
      <c r="A33" s="24"/>
      <c r="B33" s="24"/>
      <c r="C33" s="23"/>
      <c r="D33" s="13"/>
      <c r="E33" s="13"/>
      <c r="F33" s="62"/>
      <c r="G33" s="62"/>
      <c r="H33" s="62"/>
    </row>
    <row r="34" spans="1:8" x14ac:dyDescent="0.2">
      <c r="A34" s="24"/>
      <c r="B34" s="24"/>
      <c r="C34" s="54" t="s">
        <v>135</v>
      </c>
      <c r="D34" s="13"/>
      <c r="E34" s="13"/>
      <c r="F34" s="57">
        <f>SUM(F35:F39)</f>
        <v>0</v>
      </c>
      <c r="G34" s="57">
        <f>SUM(G35:G39)</f>
        <v>0</v>
      </c>
      <c r="H34" s="57">
        <f>SUM(H35:H39)</f>
        <v>0</v>
      </c>
    </row>
    <row r="35" spans="1:8" x14ac:dyDescent="0.2">
      <c r="A35" s="24"/>
      <c r="B35" s="24"/>
      <c r="C35" s="22"/>
      <c r="D35" s="13" t="s">
        <v>361</v>
      </c>
      <c r="E35" s="13"/>
      <c r="F35" s="19">
        <v>0</v>
      </c>
      <c r="G35" s="19">
        <v>0</v>
      </c>
      <c r="H35" s="19">
        <v>0</v>
      </c>
    </row>
    <row r="36" spans="1:8" x14ac:dyDescent="0.2">
      <c r="A36" s="24"/>
      <c r="B36" s="24"/>
      <c r="C36" s="24"/>
      <c r="D36" s="13" t="s">
        <v>362</v>
      </c>
      <c r="E36" s="13"/>
      <c r="F36" s="19">
        <v>0</v>
      </c>
      <c r="G36" s="19">
        <v>0</v>
      </c>
      <c r="H36" s="19">
        <v>0</v>
      </c>
    </row>
    <row r="37" spans="1:8" x14ac:dyDescent="0.2">
      <c r="A37" s="24"/>
      <c r="B37" s="24"/>
      <c r="C37" s="24"/>
      <c r="D37" s="13" t="s">
        <v>363</v>
      </c>
      <c r="E37" s="13"/>
      <c r="F37" s="19">
        <v>0</v>
      </c>
      <c r="G37" s="19">
        <v>0</v>
      </c>
      <c r="H37" s="19">
        <v>0</v>
      </c>
    </row>
    <row r="38" spans="1:8" x14ac:dyDescent="0.2">
      <c r="A38" s="24"/>
      <c r="B38" s="24"/>
      <c r="C38" s="24"/>
      <c r="D38" s="13" t="s">
        <v>364</v>
      </c>
      <c r="E38" s="13"/>
      <c r="F38" s="19">
        <v>0</v>
      </c>
      <c r="G38" s="19">
        <v>0</v>
      </c>
      <c r="H38" s="19">
        <v>0</v>
      </c>
    </row>
    <row r="39" spans="1:8" x14ac:dyDescent="0.2">
      <c r="A39" s="24"/>
      <c r="B39" s="24"/>
      <c r="C39" s="24"/>
      <c r="D39" s="13" t="s">
        <v>348</v>
      </c>
      <c r="E39" s="13"/>
      <c r="F39" s="19">
        <v>0</v>
      </c>
      <c r="G39" s="19">
        <v>0</v>
      </c>
      <c r="H39" s="19">
        <v>0</v>
      </c>
    </row>
  </sheetData>
  <phoneticPr fontId="2"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pageSetUpPr fitToPage="1"/>
  </sheetPr>
  <dimension ref="A1:M81"/>
  <sheetViews>
    <sheetView topLeftCell="A2" workbookViewId="0">
      <selection activeCell="H20" sqref="H20"/>
    </sheetView>
  </sheetViews>
  <sheetFormatPr defaultRowHeight="12.75" x14ac:dyDescent="0.2"/>
  <cols>
    <col min="1" max="1" width="2.42578125" customWidth="1"/>
    <col min="2" max="2" width="2.85546875" customWidth="1"/>
    <col min="3" max="3" width="3" customWidth="1"/>
    <col min="4" max="4" width="49.85546875" customWidth="1"/>
    <col min="5" max="5" width="2.28515625" customWidth="1"/>
    <col min="6" max="6" width="8.5703125" customWidth="1"/>
  </cols>
  <sheetData>
    <row r="1" spans="1:8" ht="13.5" thickBot="1" x14ac:dyDescent="0.25">
      <c r="F1" s="21"/>
      <c r="G1" s="21"/>
      <c r="H1" s="21"/>
    </row>
    <row r="2" spans="1:8" ht="13.5" thickBot="1" x14ac:dyDescent="0.25">
      <c r="B2" s="42" t="s">
        <v>93</v>
      </c>
      <c r="C2" s="43"/>
      <c r="D2" s="44"/>
      <c r="F2" s="21"/>
      <c r="G2" s="21"/>
      <c r="H2" s="21"/>
    </row>
    <row r="3" spans="1:8" ht="13.5" thickBot="1" x14ac:dyDescent="0.25">
      <c r="B3" s="45" t="s">
        <v>94</v>
      </c>
      <c r="C3" s="46"/>
      <c r="D3" s="47"/>
      <c r="F3" s="40" t="s">
        <v>97</v>
      </c>
      <c r="G3" s="40" t="s">
        <v>96</v>
      </c>
      <c r="H3" s="40" t="s">
        <v>97</v>
      </c>
    </row>
    <row r="4" spans="1:8" ht="13.5" thickBot="1" x14ac:dyDescent="0.25">
      <c r="F4" s="65" t="s">
        <v>390</v>
      </c>
      <c r="G4" s="65" t="s">
        <v>401</v>
      </c>
      <c r="H4" s="65" t="s">
        <v>401</v>
      </c>
    </row>
    <row r="5" spans="1:8" ht="13.5" thickBot="1" x14ac:dyDescent="0.25">
      <c r="A5" s="20"/>
      <c r="B5" s="20" t="s">
        <v>324</v>
      </c>
      <c r="C5" s="20"/>
      <c r="D5" s="20"/>
      <c r="E5" s="20"/>
      <c r="F5" s="26"/>
      <c r="G5" s="26"/>
      <c r="H5" s="26"/>
    </row>
    <row r="6" spans="1:8" x14ac:dyDescent="0.2">
      <c r="F6" s="25"/>
      <c r="G6" s="25"/>
      <c r="H6" s="25"/>
    </row>
    <row r="7" spans="1:8" x14ac:dyDescent="0.2">
      <c r="A7" s="39"/>
      <c r="B7" s="24"/>
      <c r="C7" s="36" t="s">
        <v>100</v>
      </c>
      <c r="D7" s="36"/>
      <c r="E7" s="36"/>
      <c r="F7" s="37">
        <f>SUM(F8:F15)</f>
        <v>228.99</v>
      </c>
      <c r="G7" s="37">
        <f>SUM(G8:G15)</f>
        <v>25</v>
      </c>
      <c r="H7" s="37">
        <f>SUM(H8:H15)</f>
        <v>134.81</v>
      </c>
    </row>
    <row r="8" spans="1:8" x14ac:dyDescent="0.2">
      <c r="A8" s="24"/>
      <c r="B8" s="24"/>
      <c r="C8" s="22"/>
      <c r="D8" s="51" t="s">
        <v>325</v>
      </c>
      <c r="E8" s="51"/>
      <c r="F8" s="19">
        <v>0</v>
      </c>
      <c r="G8" s="19">
        <v>0</v>
      </c>
      <c r="H8" s="19">
        <v>0</v>
      </c>
    </row>
    <row r="9" spans="1:8" x14ac:dyDescent="0.2">
      <c r="A9" s="24"/>
      <c r="B9" s="24"/>
      <c r="C9" s="24"/>
      <c r="D9" s="51" t="s">
        <v>326</v>
      </c>
      <c r="E9" s="51"/>
      <c r="F9" s="19">
        <v>0</v>
      </c>
      <c r="G9" s="19">
        <v>0</v>
      </c>
      <c r="H9" s="19">
        <v>0</v>
      </c>
    </row>
    <row r="10" spans="1:8" x14ac:dyDescent="0.2">
      <c r="A10" s="24"/>
      <c r="B10" s="24"/>
      <c r="C10" s="24"/>
      <c r="D10" s="51" t="s">
        <v>381</v>
      </c>
      <c r="E10" s="51"/>
      <c r="F10" s="19">
        <v>228.99</v>
      </c>
      <c r="G10" s="19">
        <v>25</v>
      </c>
      <c r="H10" s="19">
        <v>134.81</v>
      </c>
    </row>
    <row r="11" spans="1:8" x14ac:dyDescent="0.2">
      <c r="A11" s="24"/>
      <c r="B11" s="24"/>
      <c r="C11" s="24"/>
      <c r="D11" s="51" t="s">
        <v>327</v>
      </c>
      <c r="E11" s="51"/>
      <c r="F11" s="19">
        <v>0</v>
      </c>
      <c r="G11" s="19">
        <v>0</v>
      </c>
      <c r="H11" s="19">
        <v>0</v>
      </c>
    </row>
    <row r="12" spans="1:8" x14ac:dyDescent="0.2">
      <c r="A12" s="24"/>
      <c r="B12" s="24"/>
      <c r="C12" s="24"/>
      <c r="D12" s="51" t="s">
        <v>328</v>
      </c>
      <c r="E12" s="51"/>
      <c r="F12" s="19">
        <v>0</v>
      </c>
      <c r="G12" s="19">
        <v>0</v>
      </c>
      <c r="H12" s="19">
        <v>0</v>
      </c>
    </row>
    <row r="13" spans="1:8" x14ac:dyDescent="0.2">
      <c r="A13" s="24"/>
      <c r="B13" s="24"/>
      <c r="C13" s="24"/>
      <c r="D13" s="51" t="s">
        <v>329</v>
      </c>
      <c r="E13" s="51"/>
      <c r="F13" s="19">
        <v>0</v>
      </c>
      <c r="G13" s="19">
        <v>0</v>
      </c>
      <c r="H13" s="19">
        <v>0</v>
      </c>
    </row>
    <row r="14" spans="1:8" x14ac:dyDescent="0.2">
      <c r="A14" s="24"/>
      <c r="B14" s="24"/>
      <c r="C14" s="24"/>
      <c r="D14" s="13" t="s">
        <v>330</v>
      </c>
      <c r="E14" s="13"/>
      <c r="F14" s="19">
        <v>0</v>
      </c>
      <c r="G14" s="19">
        <v>0</v>
      </c>
      <c r="H14" s="19">
        <v>0</v>
      </c>
    </row>
    <row r="15" spans="1:8" x14ac:dyDescent="0.2">
      <c r="A15" s="24"/>
      <c r="B15" s="24"/>
      <c r="C15" s="24"/>
      <c r="D15" s="13" t="s">
        <v>331</v>
      </c>
      <c r="E15" s="13"/>
      <c r="F15" s="60">
        <v>0</v>
      </c>
      <c r="G15" s="60">
        <v>0</v>
      </c>
      <c r="H15" s="60">
        <v>0</v>
      </c>
    </row>
    <row r="16" spans="1:8" x14ac:dyDescent="0.2">
      <c r="A16" s="24"/>
      <c r="B16" s="24"/>
      <c r="C16" s="23"/>
      <c r="D16" s="13"/>
      <c r="E16" s="13"/>
      <c r="F16" s="62"/>
      <c r="G16" s="62"/>
      <c r="H16" s="62"/>
    </row>
    <row r="17" spans="1:13" x14ac:dyDescent="0.2">
      <c r="A17" s="24"/>
      <c r="B17" s="24"/>
      <c r="C17" s="54" t="s">
        <v>129</v>
      </c>
      <c r="D17" s="13"/>
      <c r="E17" s="13"/>
      <c r="F17" s="57">
        <f>SUM(F18:F24)</f>
        <v>28</v>
      </c>
      <c r="G17" s="57">
        <f>SUM(G18:G24)</f>
        <v>100</v>
      </c>
      <c r="H17" s="57">
        <f>SUM(H18:H24)</f>
        <v>344</v>
      </c>
    </row>
    <row r="18" spans="1:13" x14ac:dyDescent="0.2">
      <c r="A18" s="24"/>
      <c r="B18" s="24"/>
      <c r="C18" s="22"/>
      <c r="D18" s="13" t="s">
        <v>332</v>
      </c>
      <c r="E18" s="13"/>
      <c r="F18" s="19">
        <v>0</v>
      </c>
      <c r="G18" s="19">
        <v>25</v>
      </c>
      <c r="H18" s="19">
        <v>0</v>
      </c>
    </row>
    <row r="19" spans="1:13" x14ac:dyDescent="0.2">
      <c r="A19" s="24"/>
      <c r="B19" s="24"/>
      <c r="C19" s="24"/>
      <c r="D19" s="13" t="s">
        <v>333</v>
      </c>
      <c r="E19" s="13"/>
      <c r="F19" s="19">
        <v>0</v>
      </c>
      <c r="G19" s="19">
        <v>0</v>
      </c>
      <c r="H19" s="19">
        <v>0</v>
      </c>
    </row>
    <row r="20" spans="1:13" x14ac:dyDescent="0.2">
      <c r="A20" s="24"/>
      <c r="B20" s="24"/>
      <c r="C20" s="24"/>
      <c r="D20" s="13" t="s">
        <v>334</v>
      </c>
      <c r="E20" s="13"/>
      <c r="F20" s="19">
        <v>0</v>
      </c>
      <c r="G20" s="19">
        <v>0</v>
      </c>
      <c r="H20" s="100">
        <v>0</v>
      </c>
      <c r="I20" s="31"/>
      <c r="J20" s="31"/>
      <c r="K20" s="31"/>
      <c r="L20" s="31"/>
      <c r="M20" s="31"/>
    </row>
    <row r="21" spans="1:13" x14ac:dyDescent="0.2">
      <c r="A21" s="24"/>
      <c r="B21" s="24"/>
      <c r="C21" s="24"/>
      <c r="D21" s="13" t="s">
        <v>404</v>
      </c>
      <c r="E21" s="13"/>
      <c r="F21" s="19">
        <v>0</v>
      </c>
      <c r="G21" s="19">
        <v>47</v>
      </c>
      <c r="H21" s="19">
        <v>250</v>
      </c>
      <c r="I21" s="31"/>
      <c r="J21" s="31"/>
      <c r="K21" s="31"/>
      <c r="L21" s="31"/>
      <c r="M21" s="31"/>
    </row>
    <row r="22" spans="1:13" x14ac:dyDescent="0.2">
      <c r="A22" s="24"/>
      <c r="B22" s="24"/>
      <c r="C22" s="24"/>
      <c r="D22" s="13" t="s">
        <v>335</v>
      </c>
      <c r="E22" s="13"/>
      <c r="F22" s="19">
        <v>0</v>
      </c>
      <c r="G22" s="19">
        <v>0</v>
      </c>
      <c r="H22" s="19">
        <v>0</v>
      </c>
      <c r="I22" s="31"/>
      <c r="J22" s="31"/>
      <c r="K22" s="31"/>
      <c r="L22" s="31"/>
      <c r="M22" s="31"/>
    </row>
    <row r="23" spans="1:13" x14ac:dyDescent="0.2">
      <c r="A23" s="24"/>
      <c r="B23" s="24"/>
      <c r="C23" s="24"/>
      <c r="D23" s="13" t="s">
        <v>336</v>
      </c>
      <c r="E23" s="13"/>
      <c r="F23" s="19">
        <v>28</v>
      </c>
      <c r="G23" s="19">
        <v>28</v>
      </c>
      <c r="H23" s="19">
        <v>94</v>
      </c>
      <c r="I23" s="31"/>
      <c r="J23" s="53"/>
      <c r="K23" s="31"/>
      <c r="L23" s="31"/>
      <c r="M23" s="31"/>
    </row>
    <row r="24" spans="1:13" x14ac:dyDescent="0.2">
      <c r="A24" s="24"/>
      <c r="B24" s="24"/>
      <c r="C24" s="24"/>
      <c r="D24" s="13" t="s">
        <v>337</v>
      </c>
      <c r="E24" s="13"/>
      <c r="F24" s="60">
        <v>0</v>
      </c>
      <c r="G24" s="60">
        <v>0</v>
      </c>
      <c r="H24" s="60">
        <v>0</v>
      </c>
      <c r="I24" s="31"/>
      <c r="J24" s="31"/>
      <c r="K24" s="31"/>
      <c r="L24" s="31"/>
      <c r="M24" s="31"/>
    </row>
    <row r="25" spans="1:13" x14ac:dyDescent="0.2">
      <c r="A25" s="24"/>
      <c r="B25" s="24"/>
      <c r="C25" s="23"/>
      <c r="D25" s="13"/>
      <c r="E25" s="13"/>
      <c r="F25" s="62"/>
      <c r="G25" s="62"/>
      <c r="H25" s="62"/>
      <c r="I25" s="31"/>
      <c r="J25" s="31"/>
      <c r="K25" s="31"/>
      <c r="L25" s="31"/>
      <c r="M25" s="31"/>
    </row>
    <row r="26" spans="1:13" x14ac:dyDescent="0.2">
      <c r="A26" s="24"/>
      <c r="B26" s="24"/>
      <c r="C26" s="54" t="s">
        <v>132</v>
      </c>
      <c r="D26" s="13"/>
      <c r="E26" s="13"/>
      <c r="F26" s="57">
        <f>SUM(F27:F32)</f>
        <v>534.5</v>
      </c>
      <c r="G26" s="57">
        <f>SUM(G27:G32)</f>
        <v>100</v>
      </c>
      <c r="H26" s="57">
        <f>SUM(H27:H32)</f>
        <v>0</v>
      </c>
      <c r="I26" s="31"/>
      <c r="J26" s="31"/>
      <c r="K26" s="31"/>
      <c r="L26" s="31"/>
      <c r="M26" s="31"/>
    </row>
    <row r="27" spans="1:13" x14ac:dyDescent="0.2">
      <c r="A27" s="24"/>
      <c r="B27" s="24"/>
      <c r="C27" s="22"/>
      <c r="D27" s="13" t="s">
        <v>338</v>
      </c>
      <c r="E27" s="13"/>
      <c r="F27" s="19">
        <v>0</v>
      </c>
      <c r="G27" s="19">
        <v>0</v>
      </c>
      <c r="H27" s="19">
        <v>0</v>
      </c>
      <c r="I27" s="31"/>
      <c r="J27" s="53"/>
      <c r="K27" s="53"/>
      <c r="L27" s="31"/>
      <c r="M27" s="31"/>
    </row>
    <row r="28" spans="1:13" x14ac:dyDescent="0.2">
      <c r="A28" s="24"/>
      <c r="B28" s="24"/>
      <c r="C28" s="24"/>
      <c r="D28" s="13" t="s">
        <v>339</v>
      </c>
      <c r="E28" s="13"/>
      <c r="F28" s="19">
        <v>0</v>
      </c>
      <c r="G28" s="19">
        <v>0</v>
      </c>
      <c r="H28" s="19">
        <v>0</v>
      </c>
      <c r="I28" s="31"/>
      <c r="J28" s="31"/>
      <c r="K28" s="53"/>
      <c r="L28" s="31"/>
      <c r="M28" s="31"/>
    </row>
    <row r="29" spans="1:13" x14ac:dyDescent="0.2">
      <c r="A29" s="24"/>
      <c r="B29" s="24"/>
      <c r="C29" s="24"/>
      <c r="D29" s="13" t="s">
        <v>340</v>
      </c>
      <c r="E29" s="13"/>
      <c r="F29" s="19">
        <v>0</v>
      </c>
      <c r="G29" s="19">
        <v>0</v>
      </c>
      <c r="H29" s="19">
        <v>0</v>
      </c>
      <c r="I29" s="31"/>
      <c r="J29" s="31"/>
      <c r="K29" s="53"/>
      <c r="L29" s="31"/>
      <c r="M29" s="31"/>
    </row>
    <row r="30" spans="1:13" x14ac:dyDescent="0.2">
      <c r="A30" s="24"/>
      <c r="B30" s="24"/>
      <c r="C30" s="24"/>
      <c r="D30" s="13" t="s">
        <v>341</v>
      </c>
      <c r="E30" s="13"/>
      <c r="F30" s="19">
        <v>75.5</v>
      </c>
      <c r="G30" s="19">
        <v>100</v>
      </c>
      <c r="H30" s="100">
        <v>0</v>
      </c>
      <c r="I30" s="31"/>
      <c r="J30" s="53"/>
      <c r="K30" s="31"/>
      <c r="L30" s="31"/>
      <c r="M30" s="31"/>
    </row>
    <row r="31" spans="1:13" x14ac:dyDescent="0.2">
      <c r="A31" s="24"/>
      <c r="B31" s="24"/>
      <c r="C31" s="24"/>
      <c r="D31" s="13" t="s">
        <v>395</v>
      </c>
      <c r="E31" s="13"/>
      <c r="F31" s="19">
        <v>439</v>
      </c>
      <c r="G31" s="19">
        <v>0</v>
      </c>
      <c r="H31" s="19">
        <v>0</v>
      </c>
      <c r="I31" s="31"/>
      <c r="J31" s="53"/>
      <c r="K31" s="53"/>
      <c r="L31" s="31"/>
      <c r="M31" s="31"/>
    </row>
    <row r="32" spans="1:13" x14ac:dyDescent="0.2">
      <c r="A32" s="24"/>
      <c r="B32" s="24"/>
      <c r="C32" s="24"/>
      <c r="D32" s="13" t="s">
        <v>343</v>
      </c>
      <c r="E32" s="13"/>
      <c r="F32" s="60">
        <v>20</v>
      </c>
      <c r="G32" s="60">
        <v>0</v>
      </c>
      <c r="H32" s="60">
        <v>0</v>
      </c>
      <c r="I32" s="31"/>
      <c r="J32" s="31"/>
      <c r="K32" s="53"/>
      <c r="L32" s="31"/>
      <c r="M32" s="31"/>
    </row>
    <row r="33" spans="1:13" x14ac:dyDescent="0.2">
      <c r="A33" s="24"/>
      <c r="B33" s="24"/>
      <c r="C33" s="23"/>
      <c r="D33" s="13"/>
      <c r="E33" s="13"/>
      <c r="F33" s="62"/>
      <c r="G33" s="62"/>
      <c r="H33" s="62" t="s">
        <v>389</v>
      </c>
      <c r="I33" s="31"/>
      <c r="J33" s="31"/>
      <c r="K33" s="53"/>
      <c r="L33" s="31"/>
      <c r="M33" s="31"/>
    </row>
    <row r="34" spans="1:13" x14ac:dyDescent="0.2">
      <c r="A34" s="24"/>
      <c r="B34" s="24"/>
      <c r="C34" s="54" t="s">
        <v>135</v>
      </c>
      <c r="D34" s="54"/>
      <c r="E34" s="54"/>
      <c r="F34" s="57">
        <f>SUM(F35:F39)</f>
        <v>0</v>
      </c>
      <c r="G34" s="57">
        <v>100</v>
      </c>
      <c r="H34" s="57">
        <f>SUM(H35:H39)</f>
        <v>0</v>
      </c>
      <c r="I34" s="31"/>
      <c r="J34" s="31"/>
      <c r="K34" s="53"/>
      <c r="L34" s="31"/>
      <c r="M34" s="31"/>
    </row>
    <row r="35" spans="1:13" x14ac:dyDescent="0.2">
      <c r="A35" s="24"/>
      <c r="B35" s="24"/>
      <c r="C35" s="22"/>
      <c r="D35" s="13" t="s">
        <v>344</v>
      </c>
      <c r="E35" s="13"/>
      <c r="F35" s="19">
        <v>0</v>
      </c>
      <c r="G35" s="19">
        <v>0</v>
      </c>
      <c r="H35" s="19">
        <v>0</v>
      </c>
      <c r="I35" s="31"/>
      <c r="J35" s="53"/>
      <c r="K35" s="53"/>
      <c r="L35" s="31"/>
      <c r="M35" s="31"/>
    </row>
    <row r="36" spans="1:13" x14ac:dyDescent="0.2">
      <c r="A36" s="24"/>
      <c r="B36" s="24"/>
      <c r="C36" s="24"/>
      <c r="D36" s="13" t="s">
        <v>345</v>
      </c>
      <c r="E36" s="13"/>
      <c r="F36" s="19">
        <v>0</v>
      </c>
      <c r="G36" s="19">
        <v>0</v>
      </c>
      <c r="H36" s="19">
        <v>0</v>
      </c>
      <c r="I36" s="31"/>
      <c r="J36" s="53"/>
      <c r="K36" s="53"/>
      <c r="L36" s="31"/>
      <c r="M36" s="31"/>
    </row>
    <row r="37" spans="1:13" x14ac:dyDescent="0.2">
      <c r="A37" s="24"/>
      <c r="B37" s="24"/>
      <c r="C37" s="24"/>
      <c r="D37" s="13" t="s">
        <v>346</v>
      </c>
      <c r="E37" s="13"/>
      <c r="F37" s="19">
        <v>0</v>
      </c>
      <c r="G37" s="19">
        <v>0</v>
      </c>
      <c r="H37" s="100">
        <v>0</v>
      </c>
      <c r="I37" s="31"/>
      <c r="J37" s="31"/>
      <c r="K37" s="53"/>
      <c r="L37" s="31"/>
      <c r="M37" s="31"/>
    </row>
    <row r="38" spans="1:13" x14ac:dyDescent="0.2">
      <c r="A38" s="24"/>
      <c r="B38" s="24"/>
      <c r="C38" s="24"/>
      <c r="D38" s="13" t="s">
        <v>347</v>
      </c>
      <c r="E38" s="13"/>
      <c r="F38" s="19">
        <v>0</v>
      </c>
      <c r="G38" s="19">
        <v>0</v>
      </c>
      <c r="H38" s="19">
        <v>0</v>
      </c>
      <c r="I38" s="31"/>
      <c r="J38" s="53"/>
      <c r="K38" s="53"/>
      <c r="L38" s="31"/>
      <c r="M38" s="31"/>
    </row>
    <row r="39" spans="1:13" x14ac:dyDescent="0.2">
      <c r="A39" s="24"/>
      <c r="B39" s="24"/>
      <c r="C39" s="24"/>
      <c r="D39" s="13" t="s">
        <v>348</v>
      </c>
      <c r="E39" s="13"/>
      <c r="F39" s="19">
        <v>0</v>
      </c>
      <c r="G39" s="19">
        <v>100</v>
      </c>
      <c r="H39" s="19">
        <v>0</v>
      </c>
      <c r="I39" s="31"/>
      <c r="J39" s="53"/>
      <c r="K39" s="53"/>
      <c r="L39" s="31"/>
      <c r="M39" s="31"/>
    </row>
    <row r="40" spans="1:13" x14ac:dyDescent="0.2">
      <c r="I40" s="31"/>
      <c r="J40" s="31"/>
      <c r="K40" s="53"/>
      <c r="L40" s="31"/>
      <c r="M40" s="31"/>
    </row>
    <row r="41" spans="1:13" x14ac:dyDescent="0.2">
      <c r="I41" s="31"/>
      <c r="J41" s="31"/>
      <c r="K41" s="53"/>
      <c r="L41" s="31"/>
      <c r="M41" s="31"/>
    </row>
    <row r="42" spans="1:13" x14ac:dyDescent="0.2">
      <c r="I42" s="31"/>
      <c r="J42" s="31"/>
      <c r="K42" s="53"/>
      <c r="L42" s="31"/>
      <c r="M42" s="31"/>
    </row>
    <row r="43" spans="1:13" x14ac:dyDescent="0.2">
      <c r="I43" s="31"/>
      <c r="J43" s="31"/>
      <c r="K43" s="53"/>
      <c r="L43" s="31"/>
      <c r="M43" s="31"/>
    </row>
    <row r="44" spans="1:13" x14ac:dyDescent="0.2">
      <c r="I44" s="31"/>
      <c r="J44" s="31"/>
      <c r="K44" s="53"/>
      <c r="L44" s="31"/>
      <c r="M44" s="31"/>
    </row>
    <row r="45" spans="1:13" x14ac:dyDescent="0.2">
      <c r="I45" s="31"/>
      <c r="J45" s="31"/>
      <c r="K45" s="53"/>
      <c r="L45" s="31"/>
      <c r="M45" s="31"/>
    </row>
    <row r="46" spans="1:13" x14ac:dyDescent="0.2">
      <c r="I46" s="31"/>
      <c r="J46" s="31"/>
      <c r="K46" s="53"/>
      <c r="L46" s="31"/>
      <c r="M46" s="31"/>
    </row>
    <row r="47" spans="1:13" x14ac:dyDescent="0.2">
      <c r="I47" s="31"/>
      <c r="J47" s="31"/>
      <c r="K47" s="53"/>
      <c r="L47" s="31"/>
      <c r="M47" s="31"/>
    </row>
    <row r="48" spans="1:13" x14ac:dyDescent="0.2">
      <c r="I48" s="31"/>
      <c r="J48" s="31"/>
      <c r="K48" s="53"/>
      <c r="L48" s="31"/>
      <c r="M48" s="31"/>
    </row>
    <row r="49" spans="9:13" x14ac:dyDescent="0.2">
      <c r="I49" s="31"/>
      <c r="J49" s="31"/>
      <c r="K49" s="53"/>
      <c r="L49" s="31"/>
      <c r="M49" s="31"/>
    </row>
    <row r="50" spans="9:13" x14ac:dyDescent="0.2">
      <c r="I50" s="31"/>
      <c r="J50" s="31"/>
      <c r="K50" s="53"/>
      <c r="L50" s="31"/>
      <c r="M50" s="31"/>
    </row>
    <row r="51" spans="9:13" x14ac:dyDescent="0.2">
      <c r="I51" s="31"/>
      <c r="J51" s="31"/>
      <c r="K51" s="53"/>
      <c r="L51" s="31"/>
      <c r="M51" s="31"/>
    </row>
    <row r="52" spans="9:13" x14ac:dyDescent="0.2">
      <c r="I52" s="31"/>
      <c r="J52" s="31"/>
      <c r="K52" s="53"/>
      <c r="L52" s="31"/>
      <c r="M52" s="31"/>
    </row>
    <row r="53" spans="9:13" x14ac:dyDescent="0.2">
      <c r="I53" s="31"/>
      <c r="J53" s="31"/>
      <c r="K53" s="53"/>
      <c r="L53" s="31"/>
      <c r="M53" s="31"/>
    </row>
    <row r="54" spans="9:13" x14ac:dyDescent="0.2">
      <c r="I54" s="31"/>
      <c r="J54" s="31"/>
      <c r="K54" s="53"/>
      <c r="L54" s="31"/>
      <c r="M54" s="31"/>
    </row>
    <row r="55" spans="9:13" x14ac:dyDescent="0.2">
      <c r="I55" s="31"/>
      <c r="J55" s="31"/>
      <c r="K55" s="53"/>
      <c r="L55" s="31"/>
      <c r="M55" s="31"/>
    </row>
    <row r="56" spans="9:13" x14ac:dyDescent="0.2">
      <c r="I56" s="31"/>
      <c r="J56" s="31"/>
      <c r="K56" s="53"/>
      <c r="L56" s="31"/>
      <c r="M56" s="31"/>
    </row>
    <row r="57" spans="9:13" x14ac:dyDescent="0.2">
      <c r="I57" s="31"/>
      <c r="J57" s="31"/>
      <c r="K57" s="31"/>
      <c r="L57" s="31"/>
      <c r="M57" s="31"/>
    </row>
    <row r="58" spans="9:13" x14ac:dyDescent="0.2">
      <c r="I58" s="31"/>
      <c r="J58" s="31"/>
      <c r="K58" s="53"/>
      <c r="L58" s="31"/>
      <c r="M58" s="31"/>
    </row>
    <row r="59" spans="9:13" x14ac:dyDescent="0.2">
      <c r="I59" s="31"/>
      <c r="J59" s="31"/>
      <c r="K59" s="31"/>
      <c r="L59" s="31"/>
      <c r="M59" s="31"/>
    </row>
    <row r="60" spans="9:13" x14ac:dyDescent="0.2">
      <c r="I60" s="31"/>
      <c r="J60" s="31"/>
      <c r="K60" s="31"/>
      <c r="L60" s="31"/>
      <c r="M60" s="31"/>
    </row>
    <row r="61" spans="9:13" x14ac:dyDescent="0.2">
      <c r="I61" s="31"/>
      <c r="J61" s="31"/>
      <c r="K61" s="31"/>
      <c r="L61" s="31"/>
      <c r="M61" s="31"/>
    </row>
    <row r="62" spans="9:13" x14ac:dyDescent="0.2">
      <c r="I62" s="31"/>
      <c r="J62" s="31"/>
      <c r="K62" s="31"/>
      <c r="L62" s="31"/>
      <c r="M62" s="31"/>
    </row>
    <row r="63" spans="9:13" x14ac:dyDescent="0.2">
      <c r="I63" s="31"/>
      <c r="J63" s="31"/>
      <c r="K63" s="31"/>
      <c r="L63" s="31"/>
      <c r="M63" s="31"/>
    </row>
    <row r="64" spans="9:13" x14ac:dyDescent="0.2">
      <c r="I64" s="31"/>
      <c r="J64" s="31"/>
      <c r="K64" s="31"/>
      <c r="L64" s="31"/>
      <c r="M64" s="31"/>
    </row>
    <row r="65" spans="9:13" x14ac:dyDescent="0.2">
      <c r="I65" s="31"/>
      <c r="J65" s="31"/>
      <c r="K65" s="31"/>
      <c r="L65" s="31"/>
      <c r="M65" s="31"/>
    </row>
    <row r="66" spans="9:13" x14ac:dyDescent="0.2">
      <c r="I66" s="31"/>
      <c r="J66" s="31"/>
      <c r="K66" s="31"/>
      <c r="L66" s="31"/>
      <c r="M66" s="31"/>
    </row>
    <row r="67" spans="9:13" x14ac:dyDescent="0.2">
      <c r="I67" s="31"/>
      <c r="J67" s="31"/>
      <c r="K67" s="31"/>
      <c r="L67" s="31"/>
      <c r="M67" s="31"/>
    </row>
    <row r="68" spans="9:13" x14ac:dyDescent="0.2">
      <c r="I68" s="31"/>
      <c r="J68" s="31"/>
      <c r="K68" s="31"/>
      <c r="L68" s="31"/>
      <c r="M68" s="31"/>
    </row>
    <row r="69" spans="9:13" x14ac:dyDescent="0.2">
      <c r="I69" s="31"/>
      <c r="J69" s="31"/>
      <c r="K69" s="31"/>
      <c r="L69" s="31"/>
      <c r="M69" s="31"/>
    </row>
    <row r="70" spans="9:13" x14ac:dyDescent="0.2">
      <c r="I70" s="31"/>
      <c r="J70" s="31"/>
      <c r="K70" s="31"/>
      <c r="L70" s="31"/>
      <c r="M70" s="31"/>
    </row>
    <row r="71" spans="9:13" x14ac:dyDescent="0.2">
      <c r="I71" s="31"/>
      <c r="J71" s="31"/>
      <c r="K71" s="31"/>
      <c r="L71" s="31"/>
      <c r="M71" s="31"/>
    </row>
    <row r="72" spans="9:13" x14ac:dyDescent="0.2">
      <c r="I72" s="31"/>
      <c r="J72" s="31"/>
      <c r="K72" s="31"/>
      <c r="L72" s="31"/>
      <c r="M72" s="31"/>
    </row>
    <row r="73" spans="9:13" x14ac:dyDescent="0.2">
      <c r="I73" s="31"/>
      <c r="J73" s="31"/>
      <c r="K73" s="31"/>
      <c r="L73" s="31"/>
      <c r="M73" s="31"/>
    </row>
    <row r="74" spans="9:13" x14ac:dyDescent="0.2">
      <c r="I74" s="31"/>
      <c r="J74" s="31"/>
      <c r="K74" s="31"/>
      <c r="L74" s="31"/>
      <c r="M74" s="31"/>
    </row>
    <row r="75" spans="9:13" x14ac:dyDescent="0.2">
      <c r="I75" s="31"/>
      <c r="J75" s="31"/>
      <c r="K75" s="31"/>
      <c r="L75" s="31"/>
      <c r="M75" s="31"/>
    </row>
    <row r="76" spans="9:13" x14ac:dyDescent="0.2">
      <c r="I76" s="31"/>
      <c r="J76" s="31"/>
      <c r="K76" s="31"/>
      <c r="L76" s="31"/>
      <c r="M76" s="31"/>
    </row>
    <row r="77" spans="9:13" x14ac:dyDescent="0.2">
      <c r="I77" s="31"/>
      <c r="J77" s="31"/>
      <c r="K77" s="31"/>
      <c r="L77" s="31"/>
      <c r="M77" s="31"/>
    </row>
    <row r="78" spans="9:13" x14ac:dyDescent="0.2">
      <c r="I78" s="31"/>
      <c r="J78" s="31"/>
      <c r="K78" s="31"/>
      <c r="L78" s="31"/>
      <c r="M78" s="31"/>
    </row>
    <row r="79" spans="9:13" x14ac:dyDescent="0.2">
      <c r="I79" s="31"/>
      <c r="J79" s="31"/>
      <c r="K79" s="31"/>
      <c r="L79" s="31"/>
      <c r="M79" s="31"/>
    </row>
    <row r="80" spans="9:13" x14ac:dyDescent="0.2">
      <c r="I80" s="31"/>
      <c r="J80" s="31"/>
      <c r="K80" s="31"/>
      <c r="L80" s="31"/>
      <c r="M80" s="31"/>
    </row>
    <row r="81" spans="9:13" x14ac:dyDescent="0.2">
      <c r="I81" s="31"/>
      <c r="J81" s="31"/>
      <c r="K81" s="31"/>
      <c r="L81" s="31"/>
      <c r="M81" s="31"/>
    </row>
  </sheetData>
  <phoneticPr fontId="2" type="noConversion"/>
  <pageMargins left="0.75" right="0.75" top="1" bottom="1" header="0.5" footer="0.5"/>
  <pageSetup paperSize="9" fitToHeight="10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topLeftCell="A60" workbookViewId="0">
      <selection activeCell="I81" sqref="I81"/>
    </sheetView>
  </sheetViews>
  <sheetFormatPr defaultRowHeight="12.75" x14ac:dyDescent="0.2"/>
  <cols>
    <col min="5" max="5" width="10.5703125" customWidth="1"/>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H39"/>
  <sheetViews>
    <sheetView workbookViewId="0">
      <selection activeCell="H1" sqref="H1"/>
    </sheetView>
  </sheetViews>
  <sheetFormatPr defaultRowHeight="12.75" x14ac:dyDescent="0.2"/>
  <cols>
    <col min="1" max="1" width="2.42578125" customWidth="1"/>
    <col min="2" max="2" width="2.85546875" customWidth="1"/>
    <col min="3" max="3" width="3" customWidth="1"/>
    <col min="4" max="4" width="60.42578125" customWidth="1"/>
    <col min="5" max="5" width="2.28515625" customWidth="1"/>
  </cols>
  <sheetData>
    <row r="1" spans="1:8" ht="13.5" thickBot="1" x14ac:dyDescent="0.25">
      <c r="F1" s="21"/>
      <c r="G1" s="21"/>
      <c r="H1" s="21"/>
    </row>
    <row r="2" spans="1:8" ht="13.5" thickBot="1" x14ac:dyDescent="0.25">
      <c r="B2" s="42" t="s">
        <v>93</v>
      </c>
      <c r="C2" s="43"/>
      <c r="D2" s="44"/>
      <c r="F2" s="21"/>
      <c r="G2" s="21"/>
      <c r="H2" s="21"/>
    </row>
    <row r="3" spans="1:8" ht="13.5" thickBot="1" x14ac:dyDescent="0.25">
      <c r="B3" s="45" t="s">
        <v>94</v>
      </c>
      <c r="C3" s="46"/>
      <c r="D3" s="47"/>
      <c r="F3" s="40" t="s">
        <v>95</v>
      </c>
      <c r="G3" s="40" t="s">
        <v>96</v>
      </c>
      <c r="H3" s="40" t="s">
        <v>95</v>
      </c>
    </row>
    <row r="4" spans="1:8" ht="13.5" thickBot="1" x14ac:dyDescent="0.25">
      <c r="F4" s="41" t="s">
        <v>349</v>
      </c>
      <c r="G4" s="41" t="s">
        <v>350</v>
      </c>
      <c r="H4" s="41" t="s">
        <v>350</v>
      </c>
    </row>
    <row r="5" spans="1:8" ht="13.5" thickBot="1" x14ac:dyDescent="0.25">
      <c r="A5" s="20"/>
      <c r="B5" s="20" t="s">
        <v>365</v>
      </c>
      <c r="C5" s="20"/>
      <c r="D5" s="20"/>
      <c r="E5" s="20"/>
      <c r="F5" s="26"/>
      <c r="G5" s="26"/>
      <c r="H5" s="26"/>
    </row>
    <row r="6" spans="1:8" x14ac:dyDescent="0.2">
      <c r="F6" s="25"/>
      <c r="G6" s="25"/>
      <c r="H6" s="25"/>
    </row>
    <row r="7" spans="1:8" x14ac:dyDescent="0.2">
      <c r="A7" s="39"/>
      <c r="B7" s="24"/>
      <c r="C7" s="36" t="s">
        <v>100</v>
      </c>
      <c r="D7" s="36"/>
      <c r="E7" s="36"/>
      <c r="F7" s="37">
        <f>SUM(F8:F10)</f>
        <v>0</v>
      </c>
      <c r="G7" s="37">
        <f>SUM(G8:G10)</f>
        <v>0</v>
      </c>
      <c r="H7" s="37">
        <f>SUM(H8:H10)</f>
        <v>0</v>
      </c>
    </row>
    <row r="8" spans="1:8" x14ac:dyDescent="0.2">
      <c r="A8" s="24"/>
      <c r="B8" s="24"/>
      <c r="C8" s="22"/>
      <c r="D8" s="51" t="s">
        <v>366</v>
      </c>
      <c r="E8" s="51"/>
      <c r="F8" s="19">
        <v>0</v>
      </c>
      <c r="G8" s="19">
        <v>0</v>
      </c>
      <c r="H8" s="19">
        <v>0</v>
      </c>
    </row>
    <row r="9" spans="1:8" x14ac:dyDescent="0.2">
      <c r="A9" s="24"/>
      <c r="B9" s="24"/>
      <c r="C9" s="24"/>
      <c r="D9" s="51" t="s">
        <v>367</v>
      </c>
      <c r="E9" s="51"/>
      <c r="F9" s="19">
        <v>0</v>
      </c>
      <c r="G9" s="19">
        <v>0</v>
      </c>
      <c r="H9" s="19">
        <v>0</v>
      </c>
    </row>
    <row r="10" spans="1:8" x14ac:dyDescent="0.2">
      <c r="A10" s="24"/>
      <c r="B10" s="24"/>
      <c r="C10" s="24"/>
      <c r="D10" s="50" t="s">
        <v>368</v>
      </c>
      <c r="E10" s="50"/>
      <c r="F10" s="60">
        <v>0</v>
      </c>
      <c r="G10" s="60">
        <v>0</v>
      </c>
      <c r="H10" s="60">
        <v>0</v>
      </c>
    </row>
    <row r="11" spans="1:8" x14ac:dyDescent="0.2">
      <c r="A11" s="24"/>
      <c r="B11" s="24"/>
      <c r="C11" s="24"/>
      <c r="D11" s="50"/>
      <c r="E11" s="50"/>
      <c r="F11" s="59"/>
      <c r="G11" s="59"/>
      <c r="H11" s="59"/>
    </row>
    <row r="12" spans="1:8" x14ac:dyDescent="0.2">
      <c r="A12" s="24"/>
      <c r="B12" s="24"/>
      <c r="C12" s="24"/>
      <c r="D12" s="52"/>
      <c r="E12" s="52"/>
      <c r="F12" s="53"/>
      <c r="G12" s="53"/>
      <c r="H12" s="53"/>
    </row>
    <row r="13" spans="1:8" x14ac:dyDescent="0.2">
      <c r="A13" s="24"/>
      <c r="B13" s="24"/>
      <c r="C13" s="24"/>
      <c r="D13" s="52"/>
      <c r="E13" s="52"/>
      <c r="F13" s="53"/>
      <c r="G13" s="53"/>
      <c r="H13" s="53"/>
    </row>
    <row r="14" spans="1:8" x14ac:dyDescent="0.2">
      <c r="A14" s="24"/>
      <c r="B14" s="24"/>
      <c r="C14" s="24"/>
      <c r="D14" s="24"/>
      <c r="E14" s="24"/>
      <c r="F14" s="24"/>
      <c r="G14" s="24"/>
      <c r="H14" s="24"/>
    </row>
    <row r="15" spans="1:8" x14ac:dyDescent="0.2">
      <c r="A15" s="24"/>
      <c r="B15" s="24"/>
      <c r="C15" s="24"/>
      <c r="D15" s="24"/>
      <c r="E15" s="24"/>
      <c r="F15" s="24"/>
      <c r="G15" s="24"/>
      <c r="H15" s="24"/>
    </row>
    <row r="16" spans="1:8" x14ac:dyDescent="0.2">
      <c r="A16" s="24"/>
      <c r="B16" s="24"/>
      <c r="C16" s="23"/>
      <c r="D16" s="23"/>
      <c r="E16" s="23"/>
      <c r="F16" s="23"/>
      <c r="G16" s="23"/>
      <c r="H16" s="23"/>
    </row>
    <row r="17" spans="1:8" x14ac:dyDescent="0.2">
      <c r="A17" s="24"/>
      <c r="B17" s="24"/>
      <c r="C17" s="54" t="s">
        <v>129</v>
      </c>
      <c r="D17" s="23"/>
      <c r="E17" s="23"/>
      <c r="F17" s="57">
        <f>SUM(F18:F23)</f>
        <v>0</v>
      </c>
      <c r="G17" s="57">
        <f>SUM(G18:G23)</f>
        <v>0</v>
      </c>
      <c r="H17" s="57">
        <f>SUM(H18:H23)</f>
        <v>0</v>
      </c>
    </row>
    <row r="18" spans="1:8" x14ac:dyDescent="0.2">
      <c r="A18" s="24"/>
      <c r="B18" s="24"/>
      <c r="C18" s="22"/>
      <c r="D18" s="13" t="s">
        <v>369</v>
      </c>
      <c r="E18" s="13"/>
      <c r="F18" s="19">
        <v>0</v>
      </c>
      <c r="G18" s="19">
        <v>0</v>
      </c>
      <c r="H18" s="19">
        <v>0</v>
      </c>
    </row>
    <row r="19" spans="1:8" x14ac:dyDescent="0.2">
      <c r="A19" s="24"/>
      <c r="B19" s="24"/>
      <c r="C19" s="24"/>
      <c r="D19" s="13" t="s">
        <v>370</v>
      </c>
      <c r="E19" s="13"/>
      <c r="F19" s="19">
        <v>0</v>
      </c>
      <c r="G19" s="19">
        <v>0</v>
      </c>
      <c r="H19" s="19">
        <v>0</v>
      </c>
    </row>
    <row r="20" spans="1:8" x14ac:dyDescent="0.2">
      <c r="A20" s="24"/>
      <c r="B20" s="24"/>
      <c r="C20" s="24"/>
      <c r="D20" s="13" t="s">
        <v>371</v>
      </c>
      <c r="E20" s="13"/>
      <c r="F20" s="19">
        <v>0</v>
      </c>
      <c r="G20" s="19">
        <v>0</v>
      </c>
      <c r="H20" s="19">
        <v>0</v>
      </c>
    </row>
    <row r="21" spans="1:8" x14ac:dyDescent="0.2">
      <c r="A21" s="24"/>
      <c r="B21" s="24"/>
      <c r="C21" s="24"/>
      <c r="D21" s="13" t="s">
        <v>372</v>
      </c>
      <c r="E21" s="13"/>
      <c r="F21" s="19">
        <v>0</v>
      </c>
      <c r="G21" s="19">
        <v>0</v>
      </c>
      <c r="H21" s="19">
        <v>0</v>
      </c>
    </row>
    <row r="22" spans="1:8" x14ac:dyDescent="0.2">
      <c r="A22" s="24"/>
      <c r="B22" s="24"/>
      <c r="C22" s="24"/>
      <c r="D22" s="13" t="s">
        <v>336</v>
      </c>
      <c r="E22" s="13"/>
      <c r="F22" s="19">
        <v>0</v>
      </c>
      <c r="G22" s="19">
        <v>0</v>
      </c>
      <c r="H22" s="19">
        <v>0</v>
      </c>
    </row>
    <row r="23" spans="1:8" x14ac:dyDescent="0.2">
      <c r="A23" s="24"/>
      <c r="B23" s="24"/>
      <c r="C23" s="24"/>
      <c r="D23" s="22" t="s">
        <v>337</v>
      </c>
      <c r="E23" s="22"/>
      <c r="F23" s="60">
        <v>0</v>
      </c>
      <c r="G23" s="60">
        <v>0</v>
      </c>
      <c r="H23" s="60">
        <v>0</v>
      </c>
    </row>
    <row r="24" spans="1:8" x14ac:dyDescent="0.2">
      <c r="A24" s="24"/>
      <c r="B24" s="24"/>
      <c r="C24" s="24"/>
      <c r="D24" s="22"/>
      <c r="E24" s="22"/>
      <c r="F24" s="61"/>
      <c r="G24" s="61"/>
      <c r="H24" s="61"/>
    </row>
    <row r="25" spans="1:8" x14ac:dyDescent="0.2">
      <c r="A25" s="24"/>
      <c r="B25" s="24"/>
      <c r="C25" s="23"/>
      <c r="D25" s="23"/>
      <c r="E25" s="23"/>
      <c r="F25" s="56"/>
      <c r="G25" s="56"/>
      <c r="H25" s="56"/>
    </row>
    <row r="26" spans="1:8" x14ac:dyDescent="0.2">
      <c r="A26" s="24"/>
      <c r="B26" s="24"/>
      <c r="C26" s="54" t="s">
        <v>132</v>
      </c>
      <c r="D26" s="23"/>
      <c r="E26" s="23"/>
      <c r="F26" s="57">
        <f>SUM(F27:F32)</f>
        <v>0</v>
      </c>
      <c r="G26" s="57">
        <f>SUM(G27:G32)</f>
        <v>0</v>
      </c>
      <c r="H26" s="57">
        <f>SUM(H27:H32)</f>
        <v>0</v>
      </c>
    </row>
    <row r="27" spans="1:8" x14ac:dyDescent="0.2">
      <c r="A27" s="24"/>
      <c r="B27" s="24"/>
      <c r="C27" s="22"/>
      <c r="D27" s="13" t="s">
        <v>373</v>
      </c>
      <c r="E27" s="13"/>
      <c r="F27" s="19">
        <v>0</v>
      </c>
      <c r="G27" s="19">
        <v>0</v>
      </c>
      <c r="H27" s="19">
        <v>0</v>
      </c>
    </row>
    <row r="28" spans="1:8" x14ac:dyDescent="0.2">
      <c r="A28" s="24"/>
      <c r="B28" s="24"/>
      <c r="C28" s="24"/>
      <c r="D28" s="13" t="s">
        <v>374</v>
      </c>
      <c r="E28" s="13"/>
      <c r="F28" s="19">
        <v>0</v>
      </c>
      <c r="G28" s="19">
        <v>0</v>
      </c>
      <c r="H28" s="19">
        <v>0</v>
      </c>
    </row>
    <row r="29" spans="1:8" x14ac:dyDescent="0.2">
      <c r="A29" s="24"/>
      <c r="B29" s="24"/>
      <c r="C29" s="24"/>
      <c r="D29" s="13" t="s">
        <v>375</v>
      </c>
      <c r="E29" s="13"/>
      <c r="F29" s="19">
        <v>0</v>
      </c>
      <c r="G29" s="19">
        <v>0</v>
      </c>
      <c r="H29" s="19">
        <v>0</v>
      </c>
    </row>
    <row r="30" spans="1:8" x14ac:dyDescent="0.2">
      <c r="A30" s="24"/>
      <c r="B30" s="24"/>
      <c r="C30" s="24"/>
      <c r="D30" s="13" t="s">
        <v>376</v>
      </c>
      <c r="E30" s="13"/>
      <c r="F30" s="19">
        <v>0</v>
      </c>
      <c r="G30" s="19">
        <v>0</v>
      </c>
      <c r="H30" s="19">
        <v>0</v>
      </c>
    </row>
    <row r="31" spans="1:8" x14ac:dyDescent="0.2">
      <c r="A31" s="24"/>
      <c r="B31" s="24"/>
      <c r="C31" s="24"/>
      <c r="D31" s="13" t="s">
        <v>342</v>
      </c>
      <c r="E31" s="13"/>
      <c r="F31" s="19">
        <v>0</v>
      </c>
      <c r="G31" s="19">
        <v>0</v>
      </c>
      <c r="H31" s="19">
        <v>0</v>
      </c>
    </row>
    <row r="32" spans="1:8" x14ac:dyDescent="0.2">
      <c r="A32" s="24"/>
      <c r="B32" s="24"/>
      <c r="C32" s="24"/>
      <c r="D32" s="13" t="s">
        <v>343</v>
      </c>
      <c r="E32" s="13"/>
      <c r="F32" s="60">
        <v>0</v>
      </c>
      <c r="G32" s="60">
        <v>0</v>
      </c>
      <c r="H32" s="60">
        <v>0</v>
      </c>
    </row>
    <row r="33" spans="1:8" x14ac:dyDescent="0.2">
      <c r="A33" s="24"/>
      <c r="B33" s="24"/>
      <c r="C33" s="23"/>
      <c r="D33" s="13"/>
      <c r="E33" s="13"/>
      <c r="F33" s="62"/>
      <c r="G33" s="62"/>
      <c r="H33" s="62"/>
    </row>
    <row r="34" spans="1:8" x14ac:dyDescent="0.2">
      <c r="A34" s="24"/>
      <c r="B34" s="24"/>
      <c r="C34" s="54" t="s">
        <v>135</v>
      </c>
      <c r="D34" s="13"/>
      <c r="E34" s="13"/>
      <c r="F34" s="57">
        <f>SUM(F35:F37)</f>
        <v>0</v>
      </c>
      <c r="G34" s="57">
        <f>SUM(G35:G37)</f>
        <v>0</v>
      </c>
      <c r="H34" s="57">
        <f>SUM(H35:H37)</f>
        <v>0</v>
      </c>
    </row>
    <row r="35" spans="1:8" x14ac:dyDescent="0.2">
      <c r="A35" s="24"/>
      <c r="B35" s="24"/>
      <c r="C35" s="22"/>
      <c r="D35" s="13" t="s">
        <v>377</v>
      </c>
      <c r="E35" s="13"/>
      <c r="F35" s="19">
        <v>0</v>
      </c>
      <c r="G35" s="19">
        <v>0</v>
      </c>
      <c r="H35" s="19">
        <v>0</v>
      </c>
    </row>
    <row r="36" spans="1:8" x14ac:dyDescent="0.2">
      <c r="A36" s="24"/>
      <c r="B36" s="24"/>
      <c r="C36" s="24"/>
      <c r="D36" s="13" t="s">
        <v>378</v>
      </c>
      <c r="E36" s="13"/>
      <c r="F36" s="19">
        <v>0</v>
      </c>
      <c r="G36" s="19">
        <v>0</v>
      </c>
      <c r="H36" s="19">
        <v>0</v>
      </c>
    </row>
    <row r="37" spans="1:8" x14ac:dyDescent="0.2">
      <c r="A37" s="24"/>
      <c r="B37" s="24"/>
      <c r="C37" s="24"/>
      <c r="D37" s="13" t="s">
        <v>379</v>
      </c>
      <c r="E37" s="13"/>
      <c r="F37" s="19">
        <v>0</v>
      </c>
      <c r="G37" s="19">
        <v>0</v>
      </c>
      <c r="H37" s="19">
        <v>0</v>
      </c>
    </row>
    <row r="38" spans="1:8" x14ac:dyDescent="0.2">
      <c r="A38" s="24"/>
      <c r="B38" s="24"/>
      <c r="C38" s="24"/>
      <c r="D38" s="24"/>
      <c r="E38" s="24"/>
      <c r="F38" s="24"/>
      <c r="G38" s="24"/>
      <c r="H38" s="24"/>
    </row>
    <row r="39" spans="1:8" x14ac:dyDescent="0.2">
      <c r="A39" s="24"/>
      <c r="B39" s="24"/>
      <c r="C39" s="24"/>
      <c r="D39" s="24"/>
      <c r="E39" s="24"/>
      <c r="F39" s="24"/>
      <c r="G39" s="24"/>
      <c r="H39" s="24"/>
    </row>
  </sheetData>
  <phoneticPr fontId="2" type="noConversion"/>
  <pageMargins left="0.75" right="0.75" top="1" bottom="1" header="0.5" footer="0.5"/>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election activeCell="L27" sqref="L27"/>
    </sheetView>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7</vt:i4>
      </vt:variant>
    </vt:vector>
  </HeadingPairs>
  <TitlesOfParts>
    <vt:vector size="7" baseType="lpstr">
      <vt:lpstr>Luik A</vt:lpstr>
      <vt:lpstr>Luik B</vt:lpstr>
      <vt:lpstr>100, 200-202 Orth.</vt:lpstr>
      <vt:lpstr>100, 200-202 Kath.</vt:lpstr>
      <vt:lpstr>Blad1</vt:lpstr>
      <vt:lpstr>100, 200-202 Islam</vt:lpstr>
      <vt:lpstr>Blad2</vt:lpstr>
    </vt:vector>
  </TitlesOfParts>
  <Company>Politeia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dc:creator>
  <cp:lastModifiedBy>Luc Decrick</cp:lastModifiedBy>
  <cp:revision/>
  <cp:lastPrinted>2023-01-23T11:12:12Z</cp:lastPrinted>
  <dcterms:created xsi:type="dcterms:W3CDTF">2007-03-09T10:29:37Z</dcterms:created>
  <dcterms:modified xsi:type="dcterms:W3CDTF">2024-01-10T17:13:52Z</dcterms:modified>
</cp:coreProperties>
</file>